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873" activeTab="0"/>
  </bookViews>
  <sheets>
    <sheet name="各类科研工作量统计表1" sheetId="1" r:id="rId1"/>
    <sheet name="科研工作量计算表2" sheetId="2" r:id="rId2"/>
  </sheets>
  <definedNames>
    <definedName name="_xlfn.SUMIFS" hidden="1">#NAME?</definedName>
  </definedNames>
  <calcPr fullCalcOnLoad="1"/>
</workbook>
</file>

<file path=xl/sharedStrings.xml><?xml version="1.0" encoding="utf-8"?>
<sst xmlns="http://schemas.openxmlformats.org/spreadsheetml/2006/main" count="979" uniqueCount="550">
  <si>
    <t>2017年衢州职业技术学院科研工作量统计汇总表</t>
  </si>
  <si>
    <t>1.发表论文统计</t>
  </si>
  <si>
    <t>序号</t>
  </si>
  <si>
    <t>作者</t>
  </si>
  <si>
    <t>论文题目</t>
  </si>
  <si>
    <t>刊物名称</t>
  </si>
  <si>
    <t>年，卷（期）</t>
  </si>
  <si>
    <t>刊号</t>
  </si>
  <si>
    <t>级别（收录）</t>
  </si>
  <si>
    <t>江孝伟</t>
  </si>
  <si>
    <t>亚波长光栅对微机电系统波长可调谐垂直腔面发射激光器的影响</t>
  </si>
  <si>
    <t>激光与光电子学进展</t>
  </si>
  <si>
    <t>2016，53（12）</t>
  </si>
  <si>
    <t>ISSN：1006-4125 CN31-1690/TN</t>
  </si>
  <si>
    <t>浙大二级</t>
  </si>
  <si>
    <t>一维增透亚波长光栅的研究</t>
  </si>
  <si>
    <t>发光学报</t>
  </si>
  <si>
    <t>2017，38（2）</t>
  </si>
  <si>
    <t>ISSN：1000-7032  CN22-1116/04</t>
  </si>
  <si>
    <t>基于亚波长光栅的VCSEL偏振控制研究</t>
  </si>
  <si>
    <t>2017，38（6）</t>
  </si>
  <si>
    <t>波长可调谐导模共振滤波器的设计及优化</t>
  </si>
  <si>
    <t>2017，54（10）</t>
  </si>
  <si>
    <t>郑盛梅</t>
  </si>
  <si>
    <t>基于模块化教学的《LED射灯设计与制作》课堂教学改革探索</t>
  </si>
  <si>
    <t>科技视界</t>
  </si>
  <si>
    <t>2017年1月，总第187期</t>
  </si>
  <si>
    <t xml:space="preserve">ISSN2095-2457  CN31-2065/N </t>
  </si>
  <si>
    <t>三级</t>
  </si>
  <si>
    <t>张金伟</t>
  </si>
  <si>
    <t>衢州特产柑橘质量安全溯源系统设计与实现</t>
  </si>
  <si>
    <t>科技资讯</t>
  </si>
  <si>
    <t>2017，15（10）</t>
  </si>
  <si>
    <t>ISSN：1672-3791</t>
  </si>
  <si>
    <t>任侠</t>
  </si>
  <si>
    <t>“互联网+教育”的高职计算机编程教学探讨</t>
  </si>
  <si>
    <t>东方教育</t>
  </si>
  <si>
    <t>2017年十月下</t>
  </si>
  <si>
    <t>ISSN2079-3111
CN32-0034</t>
  </si>
  <si>
    <t>毛玉青</t>
  </si>
  <si>
    <t>“技能、素质”融合递进的高技能人才培养研究与实践——以高职应用电子技术专业为例</t>
  </si>
  <si>
    <t>教育</t>
  </si>
  <si>
    <t>2017，5（7）</t>
  </si>
  <si>
    <t>ISSN：1671-5624   CN50-9214/G</t>
  </si>
  <si>
    <t>周利荣</t>
  </si>
  <si>
    <t>高职计算机课堂教学五忌</t>
  </si>
  <si>
    <t>电脑知识与技术</t>
  </si>
  <si>
    <r>
      <t>201</t>
    </r>
    <r>
      <rPr>
        <sz val="10"/>
        <rFont val="宋体"/>
        <family val="0"/>
      </rPr>
      <t>7，13（04）</t>
    </r>
  </si>
  <si>
    <t>ISSN1009-3044
CN 34-1205/TP</t>
  </si>
  <si>
    <t>廖东进</t>
  </si>
  <si>
    <t>新能源专业技术技能型人才培养体系设计</t>
  </si>
  <si>
    <t>高教学刊</t>
  </si>
  <si>
    <r>
      <t>2</t>
    </r>
    <r>
      <rPr>
        <sz val="10"/>
        <rFont val="宋体"/>
        <family val="0"/>
      </rPr>
      <t>016，23</t>
    </r>
  </si>
  <si>
    <r>
      <t>ISSN：</t>
    </r>
    <r>
      <rPr>
        <sz val="10"/>
        <rFont val="宋体"/>
        <family val="0"/>
      </rPr>
      <t>2096-000X</t>
    </r>
  </si>
  <si>
    <t>余文利</t>
  </si>
  <si>
    <t>基于改进高斯核度量和KPCA的数据聚类新方法</t>
  </si>
  <si>
    <t>计算机系统应用</t>
  </si>
  <si>
    <t>2017，26（10）</t>
  </si>
  <si>
    <t>ISSN：1003-3254
CN11-2854/TP</t>
  </si>
  <si>
    <t>卢艳</t>
  </si>
  <si>
    <t>Study on Data Fusion-Based Online Monitoring System for Mechanical Characteristics of Circuit Breaker</t>
  </si>
  <si>
    <t>International Journal of Hybrid Information Technology</t>
  </si>
  <si>
    <t>2016，9（12）</t>
  </si>
  <si>
    <t>ISSN：1738-9968</t>
  </si>
  <si>
    <t>基于ZigBee的智能变电站热点温度远程监测系统研究</t>
  </si>
  <si>
    <t>2017，（01）</t>
  </si>
  <si>
    <t>ISSN:2095-2457
CN:31-2065/N</t>
  </si>
  <si>
    <t>徐颖丽</t>
  </si>
  <si>
    <t>《Photoshop图像处理》智能信息化课堂教学实践探索</t>
  </si>
  <si>
    <t>现代职业教育</t>
  </si>
  <si>
    <t>2017,7</t>
  </si>
  <si>
    <t>ISSN：2096-0603</t>
  </si>
  <si>
    <t>徐云川</t>
  </si>
  <si>
    <t>项目式教学应用于《小型智能机器人制作》的探索</t>
  </si>
  <si>
    <t>当代教育实践与教学研究</t>
  </si>
  <si>
    <t>2017,2</t>
  </si>
  <si>
    <t>ISSN：2095-6711
CN13-9000/G</t>
  </si>
  <si>
    <t>王超素</t>
  </si>
  <si>
    <t>项目教学法在PLC应用设计课程中的应用实践</t>
  </si>
  <si>
    <t>2017,9（下）</t>
  </si>
  <si>
    <t>方晓敏</t>
  </si>
  <si>
    <t>SiC MOSFET 磁集成开关电感软开关逆变器研究</t>
  </si>
  <si>
    <t>电力电子技术</t>
  </si>
  <si>
    <t>2017,51(9)</t>
  </si>
  <si>
    <t>ISSN：1000-100X CN61-1124/TM</t>
  </si>
  <si>
    <t>船舶中新能源逆变器的下垂精密控制技术</t>
  </si>
  <si>
    <t>舰船科学技术</t>
  </si>
  <si>
    <t>2017,39（9A）</t>
  </si>
  <si>
    <t>ISSN：1672-7649
CN11-1885/U</t>
  </si>
  <si>
    <t>北大核心</t>
  </si>
  <si>
    <t>ON-LINE MIXING AND EMISSION CHARACTERISTICS OF DIESEL ENGINE WITH DME INJECTED INTO FUEL PIPELINE</t>
  </si>
  <si>
    <t>THERMAL SCIENCE</t>
  </si>
  <si>
    <t>2017，21(1)</t>
  </si>
  <si>
    <t>ISSN:0354-9836</t>
  </si>
  <si>
    <t>SCI(四区)</t>
  </si>
  <si>
    <t>三相输入大功率LED驱动电源设计</t>
  </si>
  <si>
    <t>科技创新与应用</t>
  </si>
  <si>
    <t>2017，30</t>
  </si>
  <si>
    <t>ISSN：2095-2945 CN23-1581/G3</t>
  </si>
  <si>
    <t>郑秀琴</t>
  </si>
  <si>
    <r>
      <t>D</t>
    </r>
    <r>
      <rPr>
        <sz val="10"/>
        <rFont val="宋体"/>
        <family val="0"/>
      </rPr>
      <t>HCP服务安全策略</t>
    </r>
  </si>
  <si>
    <r>
      <t>2</t>
    </r>
    <r>
      <rPr>
        <sz val="10"/>
        <rFont val="宋体"/>
        <family val="0"/>
      </rPr>
      <t>017.13(26)</t>
    </r>
  </si>
  <si>
    <r>
      <t>I</t>
    </r>
    <r>
      <rPr>
        <sz val="10"/>
        <rFont val="宋体"/>
        <family val="0"/>
      </rPr>
      <t>SSN 1009-3044 CN34-1205/TP</t>
    </r>
  </si>
  <si>
    <t>江月新</t>
  </si>
  <si>
    <t>Research onpartial discharge monitoring system for high voltage switch cabinet based on UV sensor</t>
  </si>
  <si>
    <t xml:space="preserve"> International Journal of Simulation Systems,Science &amp; Technology 
</t>
  </si>
  <si>
    <t>2016， 14</t>
  </si>
  <si>
    <t xml:space="preserve">ISSN 1473-8031 </t>
  </si>
  <si>
    <t xml:space="preserve"> EI</t>
  </si>
  <si>
    <t>基于WiFi通信的矿井监测无线传感器网络研究</t>
  </si>
  <si>
    <t>煤炭技术</t>
  </si>
  <si>
    <t>2017，06</t>
  </si>
  <si>
    <t xml:space="preserve">ISSN 1008-8725
CN:23-1393/TD </t>
  </si>
  <si>
    <t>谐波及其危害与治理</t>
  </si>
  <si>
    <t>民营科技</t>
  </si>
  <si>
    <t>ISSN 1673-4033
CN:53-1125/N</t>
  </si>
  <si>
    <t>现代跨流域调水分析</t>
  </si>
  <si>
    <t>丝路视野</t>
  </si>
  <si>
    <t>2017,06</t>
  </si>
  <si>
    <t>ISSN 2096-1200
CN:64-1702/G0</t>
  </si>
  <si>
    <t>徐中贵</t>
  </si>
  <si>
    <t>物理模型进行课堂教学设计的探讨</t>
  </si>
  <si>
    <t>科研</t>
  </si>
  <si>
    <t>2016,12</t>
  </si>
  <si>
    <t>ISSN 1671-5780
CN:50-9230/G</t>
  </si>
  <si>
    <t>基于电子式传感器的店里系统短路故障诊断系统</t>
  </si>
  <si>
    <t>2016,35</t>
  </si>
  <si>
    <t>齐健</t>
  </si>
  <si>
    <t>LED光源育苗技术的现状与应用</t>
  </si>
  <si>
    <t>2017（4）</t>
  </si>
  <si>
    <t>基于LED光源进行育苗的光质研究</t>
  </si>
  <si>
    <t>2017（5）</t>
  </si>
  <si>
    <t>高职院校隐性德育管理机制的研究</t>
  </si>
  <si>
    <t>科教导刊</t>
  </si>
  <si>
    <t>2017（20）</t>
  </si>
  <si>
    <t>ISSN 1674-6813
CN42-1795/N</t>
  </si>
  <si>
    <t>高职院校信息化教务管理平台的优化途径-以衢州职业技术学员为例</t>
  </si>
  <si>
    <t>2017（9）</t>
  </si>
  <si>
    <t>张丽娜</t>
  </si>
  <si>
    <t>海量O2O服务组合的优化</t>
  </si>
  <si>
    <t>浙江大学学报（工学版）</t>
  </si>
  <si>
    <t>2017，51（6）</t>
  </si>
  <si>
    <t>ISSN：1008-973X CN33-1245/T</t>
  </si>
  <si>
    <t>浙大一级（EI）</t>
  </si>
  <si>
    <t>面向容器化PaaS平台的智能监控技术研究与实现</t>
  </si>
  <si>
    <t>计算机集成制造系统</t>
  </si>
  <si>
    <t>2017，23(5)</t>
  </si>
  <si>
    <t>ISSN：1006-5911 CN11-5946/TP</t>
  </si>
  <si>
    <t>郑逸</t>
  </si>
  <si>
    <t>模糊推理Petri网在电网故障诊断中的应用研究</t>
  </si>
  <si>
    <t>2017.02（188）</t>
  </si>
  <si>
    <t>ISSN：2095-2457
CN31-2065/N</t>
  </si>
  <si>
    <t>微信支持下的《电路分析基础》翻转课堂探索与研究</t>
  </si>
  <si>
    <t>ISSN：2095-7611
CN13-9000/G</t>
  </si>
  <si>
    <t>王琳</t>
  </si>
  <si>
    <t>以移动手机用户信令大数据为中心的智慧城市的研究</t>
  </si>
  <si>
    <t>2017.21（207）</t>
  </si>
  <si>
    <t>郑孝怡</t>
  </si>
  <si>
    <t>智能坐便器整机自动测试系统设计</t>
  </si>
  <si>
    <t>2017年01期
（总第187期）</t>
  </si>
  <si>
    <t>李培江</t>
  </si>
  <si>
    <t>Lamb waves defects imaging research based on multi-parameter compensation and pixel optimization</t>
  </si>
  <si>
    <t>Journal of Vibroengineering</t>
  </si>
  <si>
    <t xml:space="preserve"> 2017, 19(5)</t>
  </si>
  <si>
    <t>ISSN：1392-8716</t>
  </si>
  <si>
    <t>SCI、EI双收录（IF=0.398）</t>
  </si>
  <si>
    <t>王张夫</t>
  </si>
  <si>
    <t>基于nginx和redis架构的高并发框架的设计与研究</t>
  </si>
  <si>
    <t>信息通信</t>
  </si>
  <si>
    <t>2017，（170）</t>
  </si>
  <si>
    <t>ISSN：1673-1131
CN42-1739/TN</t>
  </si>
  <si>
    <t>基于慕课的教学改革与实践</t>
  </si>
  <si>
    <t>教育界</t>
  </si>
  <si>
    <t>2017，（243）</t>
  </si>
  <si>
    <t xml:space="preserve">ISSN：1674-9510
CN45-1376/G4
</t>
  </si>
  <si>
    <t>廖建平</t>
  </si>
  <si>
    <t>茶叶精制过程中除尘设备结构优化与性能研究</t>
  </si>
  <si>
    <t>工业</t>
  </si>
  <si>
    <r>
      <t>2017</t>
    </r>
    <r>
      <rPr>
        <sz val="10"/>
        <rFont val="宋体"/>
        <family val="0"/>
      </rPr>
      <t>，10（3）</t>
    </r>
  </si>
  <si>
    <r>
      <t>ISSN：</t>
    </r>
    <r>
      <rPr>
        <sz val="10"/>
        <rFont val="宋体"/>
        <family val="0"/>
      </rPr>
      <t>1671-5799
CN50-923/TB</t>
    </r>
  </si>
  <si>
    <t>黄云龙</t>
  </si>
  <si>
    <t>中华人民共和国轻工行业标准——制鞋机械 压头移动式液压裁断机(QB/T 4932-2016)</t>
  </si>
  <si>
    <t>中华人民共和国工业和信息化部</t>
  </si>
  <si>
    <t>中华人民共和国轻工行业标准——制鞋机械 液压摇臂裁断机(QB/T 4933-2016)</t>
  </si>
  <si>
    <t>2.出版著作统计</t>
  </si>
  <si>
    <t>著作名称</t>
  </si>
  <si>
    <t>出版社</t>
  </si>
  <si>
    <t xml:space="preserve">出版时间 </t>
  </si>
  <si>
    <t>书号</t>
  </si>
  <si>
    <t>类别</t>
  </si>
  <si>
    <t>余建军</t>
  </si>
  <si>
    <t>基于CDIO工程教育模式的高职教育教学改革研究</t>
  </si>
  <si>
    <t>浙江工商大学出版社</t>
  </si>
  <si>
    <t>ISBN978-7-5178-2353-7</t>
  </si>
  <si>
    <t>专著</t>
  </si>
  <si>
    <t>光伏电站运行与维护</t>
  </si>
  <si>
    <t>天津科技技术出版社</t>
  </si>
  <si>
    <t xml:space="preserve"> ISBN978-7-5576-2903-8</t>
  </si>
  <si>
    <t>教材</t>
  </si>
  <si>
    <t>合计</t>
  </si>
  <si>
    <t>3.纵向科研项目统计</t>
  </si>
  <si>
    <t>负责人</t>
  </si>
  <si>
    <t>项目名称</t>
  </si>
  <si>
    <t>项目来源</t>
  </si>
  <si>
    <t>项目编号</t>
  </si>
  <si>
    <t>级别</t>
  </si>
  <si>
    <t>基于亚波长光栅提高蓝光LED光提取效率的研究</t>
  </si>
  <si>
    <t>衢州市科技计划项目</t>
  </si>
  <si>
    <t>2017G16</t>
  </si>
  <si>
    <t>市厅级</t>
  </si>
  <si>
    <t>激射光可偏转波长可调谐面发射激光器的研究</t>
  </si>
  <si>
    <t>浙江省教育厅</t>
  </si>
  <si>
    <t>Y201738091</t>
  </si>
  <si>
    <t>谷明慧</t>
  </si>
  <si>
    <t>高职院校创业创新教育体系的构建与实践</t>
  </si>
  <si>
    <t>市级社科规划</t>
  </si>
  <si>
    <t xml:space="preserve">17QSKG48LX </t>
  </si>
  <si>
    <t>市</t>
  </si>
  <si>
    <t>马文龙</t>
  </si>
  <si>
    <t>计算机应用技术专业“C+X”复合型人才培养模式研究与实践</t>
  </si>
  <si>
    <t>浙江省高等教育教学改革项目</t>
  </si>
  <si>
    <t>jg20160351</t>
  </si>
  <si>
    <t>省部级</t>
  </si>
  <si>
    <t>光伏应用技术专业知识集成的研究</t>
  </si>
  <si>
    <t>校级教学改革项目</t>
  </si>
  <si>
    <t>JGXM201611</t>
  </si>
  <si>
    <t>校级</t>
  </si>
  <si>
    <t>高职院校电气类专业创新创业教学研究与实践</t>
  </si>
  <si>
    <t>JGXM201612</t>
  </si>
  <si>
    <t>李剑萍</t>
  </si>
  <si>
    <t>基于慕课的计算机基础课程翻转课堂教学模式的研究与实践</t>
  </si>
  <si>
    <t>校级课堂教学改革项目（重点）</t>
  </si>
  <si>
    <t>KGXM201605</t>
  </si>
  <si>
    <t>基于开放平台的“无界化”课堂实践创新——以《移动开发》课程为例</t>
  </si>
  <si>
    <t>KGXM201606</t>
  </si>
  <si>
    <t>李杰</t>
  </si>
  <si>
    <t>基于慕课的“3ds max建筑效果图制作”课堂教学改革研究与实践</t>
  </si>
  <si>
    <t>KGXM201607</t>
  </si>
  <si>
    <t>项目教学法在《PLC应用设计》课程教学中的应用研究</t>
  </si>
  <si>
    <t>校级课堂教学改革项目</t>
  </si>
  <si>
    <t>KGXM201616</t>
  </si>
  <si>
    <t>翻转课堂在电子技术课程中的教学实践与研究</t>
  </si>
  <si>
    <t>KGXM201615</t>
  </si>
  <si>
    <t>江达飞</t>
  </si>
  <si>
    <t>微控制器选择与应用</t>
  </si>
  <si>
    <t>校企合作课程建设</t>
  </si>
  <si>
    <t>XQKC201606</t>
  </si>
  <si>
    <t>电气控制及PLC技术应用</t>
  </si>
  <si>
    <t>XQKC201607</t>
  </si>
  <si>
    <t>赵燕娟</t>
  </si>
  <si>
    <t>《网站前端设计》校级校企合作开发课程</t>
  </si>
  <si>
    <t>XQKC201608</t>
  </si>
  <si>
    <t>光伏发电技术及应用</t>
  </si>
  <si>
    <t>校级慕课建设项目</t>
  </si>
  <si>
    <t>MOOC201618</t>
  </si>
  <si>
    <t>黄志平</t>
  </si>
  <si>
    <t>光伏电池制造工艺</t>
  </si>
  <si>
    <t>MOOC201619</t>
  </si>
  <si>
    <t>电子产品PCB 设计与制作</t>
  </si>
  <si>
    <t>MOOC201620</t>
  </si>
  <si>
    <t>数字电子电路慕课建设</t>
  </si>
  <si>
    <t>MOOC201621</t>
  </si>
  <si>
    <t>网站后台开发（ASP.NET）</t>
  </si>
  <si>
    <t>MOOC201622</t>
  </si>
  <si>
    <t>3dsmax建筑效果图制作</t>
  </si>
  <si>
    <t>MOOC201623</t>
  </si>
  <si>
    <t>Java Web编程</t>
  </si>
  <si>
    <t>MOOC201624</t>
  </si>
  <si>
    <t>周贇</t>
  </si>
  <si>
    <t>大学计算机基础</t>
  </si>
  <si>
    <t>2016年度校级慕课</t>
  </si>
  <si>
    <t>M00C201625</t>
  </si>
  <si>
    <t>《网站项目管理》校级慕课建设项目</t>
  </si>
  <si>
    <t>MOOC201626</t>
  </si>
  <si>
    <t>省精品在线开放课程（电子线路分析与制作）</t>
  </si>
  <si>
    <t>计算机网络技术专业现代学徒制人才培养模式探索与实践</t>
  </si>
  <si>
    <t>浙江省教育科学规划课题</t>
  </si>
  <si>
    <t>2017SCG132</t>
  </si>
  <si>
    <t>全网营销背景下企业响应式网站建设研究</t>
  </si>
  <si>
    <t>2017G15</t>
  </si>
  <si>
    <t>基于物联网技术的GIS触电测温系统的研制</t>
  </si>
  <si>
    <t>新苗人才计划项目</t>
  </si>
  <si>
    <t>2017R467001</t>
  </si>
  <si>
    <t>大规模光伏阵列自动清洗系统的研究</t>
  </si>
  <si>
    <t>2017R467002</t>
  </si>
  <si>
    <t>何胜军</t>
  </si>
  <si>
    <t>医院住院部护士可穿戴式呼叫系统的研究与设计</t>
  </si>
  <si>
    <t>2017R467003</t>
  </si>
  <si>
    <t>光伏阵列追光传感器设计与研究</t>
  </si>
  <si>
    <t>新苗人才计划校级项目</t>
  </si>
  <si>
    <t>QZY17X07</t>
  </si>
  <si>
    <t>光伏组件清洁度传感器的研究</t>
  </si>
  <si>
    <t>QZY17X08</t>
  </si>
  <si>
    <t>刘晓龙</t>
  </si>
  <si>
    <t>太阳能路灯能源管理的研究</t>
  </si>
  <si>
    <t>QZY17X09</t>
  </si>
  <si>
    <t>一种盆景自动看护装置</t>
  </si>
  <si>
    <t>QZY17X10</t>
  </si>
  <si>
    <t>基于STC15单片机的医疗器械消毒灭菌器的研究与设计</t>
  </si>
  <si>
    <t>QZY17X11</t>
  </si>
  <si>
    <t>波长物联网的智能元器件管理系统的设计</t>
  </si>
  <si>
    <t>QZY17X12</t>
  </si>
  <si>
    <t>QZY17X13</t>
  </si>
  <si>
    <t>基于数据分析的实时投票系统设计与实现</t>
  </si>
  <si>
    <t>QZY17X014</t>
  </si>
  <si>
    <t>基于3D及VR技术的室内设计平台开发</t>
  </si>
  <si>
    <t>QZY17X015</t>
  </si>
  <si>
    <t>随身衣柜-M橱</t>
  </si>
  <si>
    <t>QZY17X016</t>
  </si>
  <si>
    <t>自适应光伏市电互补控制器研究与应用</t>
  </si>
  <si>
    <t>QZY17X017</t>
  </si>
  <si>
    <t>基于VR技术的汽车服务平台设计与实现</t>
  </si>
  <si>
    <t>QZY17X018</t>
  </si>
  <si>
    <t>王飞</t>
  </si>
  <si>
    <t>新形势下高职院校如何利用新媒体加强学生意识形态教育工作的研究和探索</t>
  </si>
  <si>
    <t>校宣传部</t>
  </si>
  <si>
    <t>QZYRWY1716</t>
  </si>
  <si>
    <t>QZYRWZ1703</t>
  </si>
  <si>
    <t>高职院校教学管理绩效提升的对策研究</t>
  </si>
  <si>
    <t>浙江省高等职业教育研究会</t>
  </si>
  <si>
    <t>YB17069</t>
  </si>
  <si>
    <t>大素数构造算法优化及应用研究</t>
  </si>
  <si>
    <t>校级科研项目</t>
  </si>
  <si>
    <t>QZYZ1705</t>
  </si>
  <si>
    <t>张国帅</t>
  </si>
  <si>
    <t>基于MEMS技术的法布里-珀罗静电系电压传感器的研究</t>
  </si>
  <si>
    <t>QZYZ1707</t>
  </si>
  <si>
    <t>许慧</t>
  </si>
  <si>
    <r>
      <t>基于</t>
    </r>
    <r>
      <rPr>
        <sz val="11"/>
        <color indexed="8"/>
        <rFont val="Times New Roman"/>
        <family val="1"/>
      </rPr>
      <t>LabVIEW</t>
    </r>
    <r>
      <rPr>
        <sz val="11"/>
        <color indexed="8"/>
        <rFont val="宋体"/>
        <family val="0"/>
      </rPr>
      <t>的</t>
    </r>
    <r>
      <rPr>
        <sz val="11"/>
        <color indexed="8"/>
        <rFont val="Times New Roman"/>
        <family val="1"/>
      </rPr>
      <t>VDMOS</t>
    </r>
    <r>
      <rPr>
        <sz val="11"/>
        <color indexed="8"/>
        <rFont val="宋体"/>
        <family val="0"/>
      </rPr>
      <t>自动测试系统设计研究</t>
    </r>
  </si>
  <si>
    <r>
      <t>QZYY1</t>
    </r>
    <r>
      <rPr>
        <sz val="10.5"/>
        <color indexed="8"/>
        <rFont val="宋体"/>
        <family val="0"/>
      </rPr>
      <t>7</t>
    </r>
    <r>
      <rPr>
        <sz val="10.5"/>
        <color indexed="8"/>
        <rFont val="Times New Roman"/>
        <family val="1"/>
      </rPr>
      <t>20</t>
    </r>
  </si>
  <si>
    <t>王艳洁</t>
  </si>
  <si>
    <t>基于云平台的压缩机动态数据监测管理系统的设计与开发</t>
  </si>
  <si>
    <r>
      <t>QZYY1</t>
    </r>
    <r>
      <rPr>
        <sz val="10.5"/>
        <color indexed="8"/>
        <rFont val="宋体"/>
        <family val="0"/>
      </rPr>
      <t>7</t>
    </r>
    <r>
      <rPr>
        <sz val="10.5"/>
        <color indexed="8"/>
        <rFont val="Times New Roman"/>
        <family val="1"/>
      </rPr>
      <t>21</t>
    </r>
  </si>
  <si>
    <t>基于大数据技术的学情分析系统的设计与研究</t>
  </si>
  <si>
    <r>
      <t>QZYY1</t>
    </r>
    <r>
      <rPr>
        <sz val="10.5"/>
        <color indexed="8"/>
        <rFont val="宋体"/>
        <family val="0"/>
      </rPr>
      <t>7</t>
    </r>
    <r>
      <rPr>
        <sz val="10.5"/>
        <color indexed="8"/>
        <rFont val="Times New Roman"/>
        <family val="1"/>
      </rPr>
      <t>22</t>
    </r>
  </si>
  <si>
    <t>基于互联网+GIS健康状态监测系统的研究</t>
  </si>
  <si>
    <t>浙江省科技厅</t>
  </si>
  <si>
    <t>LGG18E050003</t>
  </si>
  <si>
    <t>5.职务发明专利、软件著作统计</t>
  </si>
  <si>
    <t>发明人</t>
  </si>
  <si>
    <t>专利名称</t>
  </si>
  <si>
    <t>专利类别</t>
  </si>
  <si>
    <t>专利号</t>
  </si>
  <si>
    <t>授权日期</t>
  </si>
  <si>
    <t>意家乐软件V1.0</t>
  </si>
  <si>
    <t>软件著作权</t>
  </si>
  <si>
    <t>2017SR205553</t>
  </si>
  <si>
    <t>一种输液吊瓶自动报警装置</t>
  </si>
  <si>
    <t>实用新型专利</t>
  </si>
  <si>
    <t>ZL 201620311731.2</t>
  </si>
  <si>
    <t>2016.12.07</t>
  </si>
  <si>
    <t>根据剩余电量自动调节亮度的太阳能LED路灯</t>
  </si>
  <si>
    <t>ZL 201720050340.4</t>
  </si>
  <si>
    <t>2017.08.15</t>
  </si>
  <si>
    <t>一种农光互补光伏汇流箱</t>
  </si>
  <si>
    <t>ZL201720333458.8</t>
  </si>
  <si>
    <t>2017.11.10</t>
  </si>
  <si>
    <t>农光互补光伏电站种植环境测试系统</t>
  </si>
  <si>
    <t>ZL201720333456.9</t>
  </si>
  <si>
    <t>2017.11.17</t>
  </si>
  <si>
    <t>李根</t>
  </si>
  <si>
    <t>蓄电池光伏市电互补组合逻辑控制模块</t>
  </si>
  <si>
    <r>
      <t>Z</t>
    </r>
    <r>
      <rPr>
        <sz val="10"/>
        <color indexed="8"/>
        <rFont val="宋体"/>
        <family val="0"/>
      </rPr>
      <t>L201621204853.8</t>
    </r>
  </si>
  <si>
    <t>一种12V蓄电池充放电比较控制模块</t>
  </si>
  <si>
    <r>
      <t>Z</t>
    </r>
    <r>
      <rPr>
        <sz val="10"/>
        <color indexed="8"/>
        <rFont val="宋体"/>
        <family val="0"/>
      </rPr>
      <t>L201621256363.2</t>
    </r>
  </si>
  <si>
    <t>一种12V蓄电池光伏市电互补充放电维护装置</t>
  </si>
  <si>
    <t>ZL201621204916.X</t>
  </si>
  <si>
    <t>一种计算机硬件教学装置</t>
  </si>
  <si>
    <t>ZL201720183773.7</t>
  </si>
  <si>
    <t>2017.09.22</t>
  </si>
  <si>
    <t>一款在线课堂移动应用APP实现软件</t>
  </si>
  <si>
    <t>2017SR463147</t>
  </si>
  <si>
    <t>2017.08.22</t>
  </si>
  <si>
    <t>一款基于HTML5用于及时通信的移动应用APP软件</t>
  </si>
  <si>
    <t>2017SR484234</t>
  </si>
  <si>
    <t>2017.09.01</t>
  </si>
  <si>
    <t>一种电脑的散热结构</t>
  </si>
  <si>
    <t>实用新型专利证书</t>
  </si>
  <si>
    <t>ZL 2016 2 0536172.5</t>
  </si>
  <si>
    <t>2016.12.28</t>
  </si>
  <si>
    <t>太阳能直流升压稳压充电电源</t>
  </si>
  <si>
    <t>发明专利</t>
  </si>
  <si>
    <r>
      <t>ZL</t>
    </r>
    <r>
      <rPr>
        <sz val="10"/>
        <color indexed="8"/>
        <rFont val="宋体"/>
        <family val="0"/>
      </rPr>
      <t>201510058861.X</t>
    </r>
  </si>
  <si>
    <r>
      <t>201</t>
    </r>
    <r>
      <rPr>
        <sz val="10"/>
        <color indexed="8"/>
        <rFont val="宋体"/>
        <family val="0"/>
      </rPr>
      <t>7</t>
    </r>
    <r>
      <rPr>
        <sz val="10"/>
        <color indexed="8"/>
        <rFont val="宋体"/>
        <family val="0"/>
      </rPr>
      <t>.08.08</t>
    </r>
  </si>
  <si>
    <t>自适应蓄电池充电装置</t>
  </si>
  <si>
    <r>
      <t>ZL20151</t>
    </r>
    <r>
      <rPr>
        <sz val="10"/>
        <color indexed="8"/>
        <rFont val="宋体"/>
        <family val="0"/>
      </rPr>
      <t>0028709.7</t>
    </r>
  </si>
  <si>
    <r>
      <t>2</t>
    </r>
    <r>
      <rPr>
        <sz val="10"/>
        <color indexed="8"/>
        <rFont val="宋体"/>
        <family val="0"/>
      </rPr>
      <t>017.06.13</t>
    </r>
  </si>
  <si>
    <r>
      <t>1</t>
    </r>
    <r>
      <rPr>
        <sz val="10"/>
        <color indexed="8"/>
        <rFont val="宋体"/>
        <family val="0"/>
      </rPr>
      <t>2V蓄电池充放电比较控制模块</t>
    </r>
  </si>
  <si>
    <t>实用新型</t>
  </si>
  <si>
    <r>
      <t>Z</t>
    </r>
    <r>
      <rPr>
        <sz val="10"/>
        <color indexed="8"/>
        <rFont val="宋体"/>
        <family val="0"/>
      </rPr>
      <t>L201621204887.7</t>
    </r>
  </si>
  <si>
    <r>
      <t>2</t>
    </r>
    <r>
      <rPr>
        <sz val="10"/>
        <color indexed="8"/>
        <rFont val="宋体"/>
        <family val="0"/>
      </rPr>
      <t>017.06.20</t>
    </r>
  </si>
  <si>
    <r>
      <t>1</t>
    </r>
    <r>
      <rPr>
        <sz val="10"/>
        <color indexed="8"/>
        <rFont val="宋体"/>
        <family val="0"/>
      </rPr>
      <t>2V蓄电池光伏市电互补充放电维护装置</t>
    </r>
  </si>
  <si>
    <r>
      <t>Z</t>
    </r>
    <r>
      <rPr>
        <sz val="10"/>
        <color indexed="8"/>
        <rFont val="宋体"/>
        <family val="0"/>
      </rPr>
      <t>L201621206054.4</t>
    </r>
  </si>
  <si>
    <r>
      <t>2</t>
    </r>
    <r>
      <rPr>
        <sz val="10"/>
        <color indexed="8"/>
        <rFont val="宋体"/>
        <family val="0"/>
      </rPr>
      <t>017.09.22</t>
    </r>
  </si>
  <si>
    <t>自适应光伏市电互补蓄电池充放电控制器</t>
  </si>
  <si>
    <t>ZL201720180371.1</t>
  </si>
  <si>
    <t>金属轨道寻迹智能车控制软件</t>
  </si>
  <si>
    <r>
      <t>2</t>
    </r>
    <r>
      <rPr>
        <sz val="10"/>
        <color indexed="8"/>
        <rFont val="宋体"/>
        <family val="0"/>
      </rPr>
      <t>017SR207738</t>
    </r>
  </si>
  <si>
    <r>
      <t>201</t>
    </r>
    <r>
      <rPr>
        <sz val="10"/>
        <color indexed="8"/>
        <rFont val="宋体"/>
        <family val="0"/>
      </rPr>
      <t>7</t>
    </r>
    <r>
      <rPr>
        <sz val="10"/>
        <color indexed="8"/>
        <rFont val="宋体"/>
        <family val="0"/>
      </rPr>
      <t>.0</t>
    </r>
    <r>
      <rPr>
        <sz val="10"/>
        <color indexed="8"/>
        <rFont val="宋体"/>
        <family val="0"/>
      </rPr>
      <t>5</t>
    </r>
    <r>
      <rPr>
        <sz val="10"/>
        <color indexed="8"/>
        <rFont val="宋体"/>
        <family val="0"/>
      </rPr>
      <t>.</t>
    </r>
    <r>
      <rPr>
        <sz val="10"/>
        <color indexed="8"/>
        <rFont val="宋体"/>
        <family val="0"/>
      </rPr>
      <t>25</t>
    </r>
  </si>
  <si>
    <t>一种智能建筑电能远程监测系统</t>
  </si>
  <si>
    <t>ZL201621444885.5</t>
  </si>
  <si>
    <t>2017.07.07</t>
  </si>
  <si>
    <t>一种变电站设备热点温度监控系统</t>
  </si>
  <si>
    <t>ZL201621251202.4</t>
  </si>
  <si>
    <t>2017.05.24</t>
  </si>
  <si>
    <t>一种植保无人机变量喷洒控制装置</t>
  </si>
  <si>
    <t>ZL201621160758.2</t>
  </si>
  <si>
    <t>2017.05.31</t>
  </si>
  <si>
    <t>一种基于rola通讯技术的智能分类垃圾桶</t>
  </si>
  <si>
    <t>ZL201621125550.7</t>
  </si>
  <si>
    <t>一种自带清洁装置的汽车内后视镜</t>
  </si>
  <si>
    <t>ZL201720136061.X</t>
  </si>
  <si>
    <t>座椅减震器减震副驾</t>
  </si>
  <si>
    <t>ZL201720156339.X</t>
  </si>
  <si>
    <t>一种减缓碰撞的前保险扛总成</t>
  </si>
  <si>
    <t>ZL201720135243.5</t>
  </si>
  <si>
    <t>一种钢球滚珠式转向下传动轴组合</t>
  </si>
  <si>
    <t>ZL201720135359.9</t>
  </si>
  <si>
    <t>一种渔光互补光伏电站养殖环境测试系统</t>
  </si>
  <si>
    <t>ZL201720333634.8</t>
  </si>
  <si>
    <t>薄膜式光伏组件清洁度传感器</t>
  </si>
  <si>
    <t>ZL201620510664.7</t>
  </si>
  <si>
    <t>一种太阳能钓桶</t>
  </si>
  <si>
    <t>ZL201620453238.4</t>
  </si>
  <si>
    <t>叶俊</t>
  </si>
  <si>
    <t>一种抖脚矫正装置</t>
  </si>
  <si>
    <t>ZL201621315250.5</t>
  </si>
  <si>
    <t>2017.08.08</t>
  </si>
  <si>
    <t>一种防烫伤头发的吹风机</t>
  </si>
  <si>
    <t>ZL201621425346.7</t>
  </si>
  <si>
    <t>2017.07.11</t>
  </si>
  <si>
    <t>一种光伏组件清洗装置</t>
  </si>
  <si>
    <t>ZL201621487158.7</t>
  </si>
  <si>
    <t>2017.08.11</t>
  </si>
  <si>
    <t>赵建伟</t>
  </si>
  <si>
    <t>气净式光伏组件清洁度传感装置</t>
  </si>
  <si>
    <t>ZL201621282862.9</t>
  </si>
  <si>
    <t>2017.07.21</t>
  </si>
  <si>
    <t>清洁度传感器及安装该传感器的光伏组件</t>
  </si>
  <si>
    <t>ZL201621282909.1</t>
  </si>
  <si>
    <t>赵继学</t>
  </si>
  <si>
    <t>一种太阳能机械式塔钟</t>
  </si>
  <si>
    <t>ZL201621282444.X</t>
  </si>
  <si>
    <t>2017.10.03</t>
  </si>
  <si>
    <t xml:space="preserve">谷明慧 </t>
  </si>
  <si>
    <t xml:space="preserve"> 一种太阳能LED塔钟</t>
  </si>
  <si>
    <t>ZL201621282442</t>
  </si>
  <si>
    <t>2017.06.06</t>
  </si>
  <si>
    <t>WeRCar软件</t>
  </si>
  <si>
    <t>2017SR205440</t>
  </si>
  <si>
    <t>2017.05.25</t>
  </si>
  <si>
    <t>一种LED太阳能路灯</t>
  </si>
  <si>
    <t>ZL201720051738.X</t>
  </si>
  <si>
    <t>2017.08.01</t>
  </si>
  <si>
    <t>一种桥梁应力应变信号采集器</t>
  </si>
  <si>
    <r>
      <t>Z</t>
    </r>
    <r>
      <rPr>
        <sz val="10"/>
        <color indexed="8"/>
        <rFont val="宋体"/>
        <family val="0"/>
      </rPr>
      <t>L201720229977.X</t>
    </r>
  </si>
  <si>
    <r>
      <t>201</t>
    </r>
    <r>
      <rPr>
        <sz val="10"/>
        <color indexed="8"/>
        <rFont val="宋体"/>
        <family val="0"/>
      </rPr>
      <t>7</t>
    </r>
    <r>
      <rPr>
        <sz val="10"/>
        <color indexed="8"/>
        <rFont val="宋体"/>
        <family val="0"/>
      </rPr>
      <t>.</t>
    </r>
    <r>
      <rPr>
        <sz val="10"/>
        <color indexed="8"/>
        <rFont val="宋体"/>
        <family val="0"/>
      </rPr>
      <t>10</t>
    </r>
    <r>
      <rPr>
        <sz val="10"/>
        <color indexed="8"/>
        <rFont val="宋体"/>
        <family val="0"/>
      </rPr>
      <t>.</t>
    </r>
    <r>
      <rPr>
        <sz val="10"/>
        <color indexed="8"/>
        <rFont val="宋体"/>
        <family val="0"/>
      </rPr>
      <t>13</t>
    </r>
  </si>
  <si>
    <t>王真富</t>
  </si>
  <si>
    <t>无厘投软件V1.0</t>
  </si>
  <si>
    <t>计算机软件著作</t>
  </si>
  <si>
    <t>2017SR205436</t>
  </si>
  <si>
    <t>一种LED封装结构</t>
  </si>
  <si>
    <t>ZL 2016 2 1154474.2</t>
  </si>
  <si>
    <t>2017.04.26</t>
  </si>
  <si>
    <t>一种工业电气自动补水装置</t>
  </si>
  <si>
    <t>ZL'2017204372680</t>
  </si>
  <si>
    <t>2017.11.28</t>
  </si>
  <si>
    <t>一种工业电气控制箱的散热装置</t>
  </si>
  <si>
    <t>ZL'2017204372445</t>
  </si>
  <si>
    <t>一种小型工业电气冷凝水处理装置</t>
  </si>
  <si>
    <t>ZL'201720437245X</t>
  </si>
  <si>
    <t>一种新型工业电气连接器</t>
  </si>
  <si>
    <t>ZL'2017204372727</t>
  </si>
  <si>
    <t>一种智能坐便器自动测试系统</t>
  </si>
  <si>
    <t>ZL'2017203826440</t>
  </si>
  <si>
    <t>一种汽车电子识别装置</t>
  </si>
  <si>
    <t>ZL2017203827053</t>
  </si>
  <si>
    <t>一种工业电气自动温控报警装置</t>
  </si>
  <si>
    <r>
      <t>Z</t>
    </r>
    <r>
      <rPr>
        <sz val="10"/>
        <color indexed="8"/>
        <rFont val="宋体"/>
        <family val="0"/>
      </rPr>
      <t>L 2017 2 0437308.1</t>
    </r>
  </si>
  <si>
    <r>
      <t>2</t>
    </r>
    <r>
      <rPr>
        <sz val="10"/>
        <color indexed="8"/>
        <rFont val="宋体"/>
        <family val="0"/>
      </rPr>
      <t>017.11.28</t>
    </r>
  </si>
  <si>
    <t>一种工业电气信号采集通讯控制装置</t>
  </si>
  <si>
    <r>
      <t>Z</t>
    </r>
    <r>
      <rPr>
        <sz val="10"/>
        <color indexed="8"/>
        <rFont val="宋体"/>
        <family val="0"/>
      </rPr>
      <t>L 2017 2 0437313.2</t>
    </r>
  </si>
  <si>
    <r>
      <t>一种L</t>
    </r>
    <r>
      <rPr>
        <sz val="10"/>
        <color indexed="8"/>
        <rFont val="宋体"/>
        <family val="0"/>
      </rPr>
      <t>ED灯具的封装设备</t>
    </r>
  </si>
  <si>
    <r>
      <t>Z</t>
    </r>
    <r>
      <rPr>
        <sz val="10"/>
        <color indexed="8"/>
        <rFont val="宋体"/>
        <family val="0"/>
      </rPr>
      <t>L 2017 2 0437210.6</t>
    </r>
  </si>
  <si>
    <r>
      <t>一种多功能L</t>
    </r>
    <r>
      <rPr>
        <sz val="10"/>
        <color indexed="8"/>
        <rFont val="宋体"/>
        <family val="0"/>
      </rPr>
      <t>ED灯封装机</t>
    </r>
  </si>
  <si>
    <r>
      <t>Z</t>
    </r>
    <r>
      <rPr>
        <sz val="10"/>
        <color indexed="8"/>
        <rFont val="宋体"/>
        <family val="0"/>
      </rPr>
      <t>L 2017 2 0437189.X</t>
    </r>
  </si>
  <si>
    <r>
      <t>一种多功能L</t>
    </r>
    <r>
      <rPr>
        <sz val="10"/>
        <color indexed="8"/>
        <rFont val="宋体"/>
        <family val="0"/>
      </rPr>
      <t>ED景观灯</t>
    </r>
  </si>
  <si>
    <r>
      <t>Z</t>
    </r>
    <r>
      <rPr>
        <sz val="10"/>
        <color indexed="8"/>
        <rFont val="宋体"/>
        <family val="0"/>
      </rPr>
      <t>L 2017 2 0437232.2</t>
    </r>
  </si>
  <si>
    <r>
      <t>一种全自动L</t>
    </r>
    <r>
      <rPr>
        <sz val="10"/>
        <color indexed="8"/>
        <rFont val="宋体"/>
        <family val="0"/>
      </rPr>
      <t>ED灯封装设备</t>
    </r>
  </si>
  <si>
    <r>
      <t>Z</t>
    </r>
    <r>
      <rPr>
        <sz val="10"/>
        <color indexed="8"/>
        <rFont val="宋体"/>
        <family val="0"/>
      </rPr>
      <t>L 2017 2 0437207.4</t>
    </r>
  </si>
  <si>
    <t>6.市厅级以上获奖科研成果统计</t>
  </si>
  <si>
    <t>获奖者</t>
  </si>
  <si>
    <t>成果名称</t>
  </si>
  <si>
    <t>奖项</t>
  </si>
  <si>
    <t>获奖等级</t>
  </si>
  <si>
    <t>获奖级别</t>
  </si>
  <si>
    <t>单位排名</t>
  </si>
  <si>
    <t>马文龙、李杰</t>
  </si>
  <si>
    <t>跨专业联合培养复合型人才</t>
  </si>
  <si>
    <t>全国高职院校教学改革优秀案例</t>
  </si>
  <si>
    <t>三等奖</t>
  </si>
  <si>
    <t>1/1</t>
  </si>
  <si>
    <t>第十八届衢州市自然科学优秀论文</t>
  </si>
  <si>
    <t>衢州市自然科学优秀论文</t>
  </si>
  <si>
    <t>二等奖</t>
  </si>
  <si>
    <r>
      <t>1/</t>
    </r>
    <r>
      <rPr>
        <sz val="10"/>
        <rFont val="宋体"/>
        <family val="0"/>
      </rPr>
      <t>1</t>
    </r>
  </si>
  <si>
    <r>
      <t xml:space="preserve"> 201</t>
    </r>
    <r>
      <rPr>
        <b/>
        <sz val="16"/>
        <rFont val="宋体"/>
        <family val="0"/>
      </rPr>
      <t>7</t>
    </r>
    <r>
      <rPr>
        <b/>
        <sz val="16"/>
        <rFont val="宋体"/>
        <family val="0"/>
      </rPr>
      <t>年衢州职业技术学院科研工作量计算汇总表（表2）</t>
    </r>
  </si>
  <si>
    <r>
      <t>单位：</t>
    </r>
    <r>
      <rPr>
        <u val="single"/>
        <sz val="14"/>
        <rFont val="宋体"/>
        <family val="0"/>
      </rPr>
      <t xml:space="preserve"> 信息工程学院       </t>
    </r>
    <r>
      <rPr>
        <sz val="14"/>
        <rFont val="宋体"/>
        <family val="0"/>
      </rPr>
      <t>（公章）   2017年11月 15 日</t>
    </r>
  </si>
  <si>
    <t>姓名</t>
  </si>
  <si>
    <t>职称</t>
  </si>
  <si>
    <t>工作量得分</t>
  </si>
  <si>
    <t>总分</t>
  </si>
  <si>
    <t>周期基本工作量</t>
  </si>
  <si>
    <t>非奖励工作量</t>
  </si>
  <si>
    <t>奖励工作量</t>
  </si>
  <si>
    <t>未完成工作量</t>
  </si>
  <si>
    <t>备注</t>
  </si>
  <si>
    <t>论文</t>
  </si>
  <si>
    <t>奖励论文</t>
  </si>
  <si>
    <t>著作</t>
  </si>
  <si>
    <t>纵向项目</t>
  </si>
  <si>
    <t>横向项目</t>
  </si>
  <si>
    <t>专利</t>
  </si>
  <si>
    <t>获奖（成果鉴定）</t>
  </si>
  <si>
    <t>其他1</t>
  </si>
  <si>
    <t>其他2</t>
  </si>
  <si>
    <t>教授</t>
  </si>
  <si>
    <t>副教授</t>
  </si>
  <si>
    <t>郑文</t>
  </si>
  <si>
    <t>实验师</t>
  </si>
  <si>
    <t>研究实习员</t>
  </si>
  <si>
    <t>高级讲师</t>
  </si>
  <si>
    <t>讲师</t>
  </si>
  <si>
    <t>高级工程师</t>
  </si>
  <si>
    <t>杨琳</t>
  </si>
  <si>
    <t>项春雷</t>
  </si>
  <si>
    <t>助理实验师</t>
  </si>
  <si>
    <t>助教</t>
  </si>
  <si>
    <t>吕舟</t>
  </si>
  <si>
    <t>童淼辉</t>
  </si>
  <si>
    <t>汪灏</t>
  </si>
  <si>
    <t>工程师</t>
  </si>
  <si>
    <t>诸葛理绣</t>
  </si>
  <si>
    <t>江红军</t>
  </si>
  <si>
    <t>徐友洪</t>
  </si>
  <si>
    <t>徐义峰</t>
  </si>
  <si>
    <t>吴宏良</t>
  </si>
  <si>
    <t>刘晓平</t>
  </si>
  <si>
    <t>林光涛</t>
  </si>
  <si>
    <t xml:space="preserve">汇总人签名                          分管领导签名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</si>
</sst>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numFmts>
  <fonts count="52">
    <font>
      <sz val="12"/>
      <name val="宋体"/>
      <family val="0"/>
    </font>
    <font>
      <b/>
      <sz val="12"/>
      <name val="宋体"/>
      <family val="0"/>
    </font>
    <font>
      <b/>
      <sz val="16"/>
      <name val="宋体"/>
      <family val="0"/>
    </font>
    <font>
      <sz val="14"/>
      <name val="宋体"/>
      <family val="0"/>
    </font>
    <font>
      <b/>
      <sz val="10"/>
      <name val="_x000B__x000C_"/>
      <family val="2"/>
    </font>
    <font>
      <b/>
      <sz val="10"/>
      <name val="宋体"/>
      <family val="0"/>
    </font>
    <font>
      <sz val="10"/>
      <name val="宋体"/>
      <family val="0"/>
    </font>
    <font>
      <sz val="10"/>
      <color indexed="8"/>
      <name val="宋体"/>
      <family val="0"/>
    </font>
    <font>
      <b/>
      <sz val="10"/>
      <color indexed="10"/>
      <name val="宋体"/>
      <family val="0"/>
    </font>
    <font>
      <sz val="12"/>
      <color indexed="8"/>
      <name val="宋体"/>
      <family val="0"/>
    </font>
    <font>
      <sz val="10"/>
      <color indexed="10"/>
      <name val="宋体"/>
      <family val="0"/>
    </font>
    <font>
      <sz val="12"/>
      <color indexed="10"/>
      <name val="宋体"/>
      <family val="0"/>
    </font>
    <font>
      <sz val="12"/>
      <color indexed="17"/>
      <name val="宋体"/>
      <family val="0"/>
    </font>
    <font>
      <b/>
      <sz val="10"/>
      <color indexed="8"/>
      <name val="宋体"/>
      <family val="0"/>
    </font>
    <font>
      <sz val="11"/>
      <name val="宋体"/>
      <family val="0"/>
    </font>
    <font>
      <sz val="11"/>
      <color indexed="8"/>
      <name val="宋体"/>
      <family val="0"/>
    </font>
    <font>
      <sz val="10"/>
      <color indexed="8"/>
      <name val="黑体"/>
      <family val="3"/>
    </font>
    <font>
      <sz val="10"/>
      <color indexed="17"/>
      <name val="宋体"/>
      <family val="0"/>
    </font>
    <font>
      <b/>
      <sz val="15"/>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4.4"/>
      <color indexed="12"/>
      <name val="宋体"/>
      <family val="0"/>
    </font>
    <font>
      <u val="single"/>
      <sz val="14.4"/>
      <color indexed="36"/>
      <name val="宋体"/>
      <family val="0"/>
    </font>
    <font>
      <b/>
      <sz val="13"/>
      <color indexed="56"/>
      <name val="宋体"/>
      <family val="0"/>
    </font>
    <font>
      <sz val="11"/>
      <color indexed="10"/>
      <name val="宋体"/>
      <family val="0"/>
    </font>
    <font>
      <b/>
      <sz val="18"/>
      <color indexed="56"/>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u val="single"/>
      <sz val="14"/>
      <name val="宋体"/>
      <family val="0"/>
    </font>
    <font>
      <sz val="11"/>
      <color indexed="8"/>
      <name val="Times New Roman"/>
      <family val="1"/>
    </font>
    <font>
      <sz val="10.5"/>
      <color indexed="8"/>
      <name val="宋体"/>
      <family val="0"/>
    </font>
    <font>
      <sz val="10.5"/>
      <color indexed="8"/>
      <name val="Times New Roman"/>
      <family val="1"/>
    </font>
    <font>
      <sz val="10"/>
      <color rgb="FF000000"/>
      <name val="Calibri"/>
      <family val="0"/>
    </font>
    <font>
      <b/>
      <sz val="10"/>
      <color rgb="FFFF0000"/>
      <name val="宋体"/>
      <family val="0"/>
    </font>
    <font>
      <sz val="10"/>
      <name val="Calibri"/>
      <family val="0"/>
    </font>
    <font>
      <sz val="10"/>
      <color theme="1"/>
      <name val="Calibri"/>
      <family val="0"/>
    </font>
    <font>
      <sz val="10"/>
      <color rgb="FFC00000"/>
      <name val="Calibri"/>
      <family val="0"/>
    </font>
    <font>
      <sz val="12"/>
      <color rgb="FFC00000"/>
      <name val="宋体"/>
      <family val="0"/>
    </font>
    <font>
      <sz val="12"/>
      <color theme="1"/>
      <name val="宋体"/>
      <family val="0"/>
    </font>
    <font>
      <sz val="12"/>
      <color rgb="FFFF0000"/>
      <name val="宋体"/>
      <family val="0"/>
    </font>
    <font>
      <sz val="12"/>
      <color rgb="FF008000"/>
      <name val="宋体"/>
      <family val="0"/>
    </font>
    <font>
      <sz val="11"/>
      <color theme="1"/>
      <name val="宋体"/>
      <family val="0"/>
    </font>
    <font>
      <sz val="10"/>
      <color theme="1"/>
      <name val="宋体"/>
      <family val="0"/>
    </font>
    <font>
      <sz val="10"/>
      <color rgb="FF008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FF"/>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bottom style="thin">
        <color rgb="FF000000"/>
      </bottom>
    </border>
    <border>
      <left style="thin"/>
      <right style="thin"/>
      <top/>
      <bottom style="thin"/>
    </border>
    <border>
      <left style="thin">
        <color rgb="FF000000"/>
      </left>
      <right style="thin">
        <color rgb="FF000000"/>
      </right>
      <top style="thin">
        <color rgb="FF000000"/>
      </top>
      <bottom style="thin">
        <color rgb="FF000000"/>
      </bottom>
    </border>
    <border>
      <left>
        <color indexed="63"/>
      </left>
      <right style="thin"/>
      <top style="thin"/>
      <bottom style="thin"/>
    </border>
    <border>
      <left style="thin"/>
      <right style="thin"/>
      <top style="thin"/>
      <bottom/>
    </border>
    <border>
      <left style="thin"/>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8" fillId="0" borderId="3" applyNumberFormat="0" applyFill="0" applyAlignment="0" applyProtection="0"/>
    <xf numFmtId="0" fontId="26" fillId="0" borderId="4" applyNumberFormat="0" applyFill="0" applyAlignment="0" applyProtection="0"/>
    <xf numFmtId="0" fontId="23" fillId="8" borderId="0" applyNumberFormat="0" applyBorder="0" applyAlignment="0" applyProtection="0"/>
    <xf numFmtId="0" fontId="19" fillId="0" borderId="5" applyNumberFormat="0" applyFill="0" applyAlignment="0" applyProtection="0"/>
    <xf numFmtId="0" fontId="23" fillId="9" borderId="0" applyNumberFormat="0" applyBorder="0" applyAlignment="0" applyProtection="0"/>
    <xf numFmtId="0" fontId="30" fillId="10" borderId="6" applyNumberFormat="0" applyAlignment="0" applyProtection="0"/>
    <xf numFmtId="0" fontId="31" fillId="10" borderId="1" applyNumberFormat="0" applyAlignment="0" applyProtection="0"/>
    <xf numFmtId="0" fontId="32" fillId="11" borderId="7" applyNumberFormat="0" applyAlignment="0" applyProtection="0"/>
    <xf numFmtId="0" fontId="15" fillId="3" borderId="0" applyNumberFormat="0" applyBorder="0" applyAlignment="0" applyProtection="0"/>
    <xf numFmtId="0" fontId="23" fillId="12"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2" borderId="0" applyNumberFormat="0" applyBorder="0" applyAlignment="0" applyProtection="0"/>
    <xf numFmtId="0" fontId="21" fillId="13" borderId="0" applyNumberFormat="0" applyBorder="0" applyAlignment="0" applyProtection="0"/>
    <xf numFmtId="0" fontId="15" fillId="14" borderId="0" applyNumberFormat="0" applyBorder="0" applyAlignment="0" applyProtection="0"/>
    <xf numFmtId="0" fontId="23"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3" fillId="20" borderId="0" applyNumberFormat="0" applyBorder="0" applyAlignment="0" applyProtection="0"/>
    <xf numFmtId="0" fontId="15"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5" fillId="22" borderId="0" applyNumberFormat="0" applyBorder="0" applyAlignment="0" applyProtection="0"/>
    <xf numFmtId="0" fontId="23" fillId="2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cellStyleXfs>
  <cellXfs count="114">
    <xf numFmtId="0" fontId="0" fillId="0" borderId="0" xfId="0" applyAlignment="1">
      <alignment/>
    </xf>
    <xf numFmtId="0" fontId="1" fillId="0" borderId="0" xfId="0" applyFont="1" applyAlignment="1">
      <alignment/>
    </xf>
    <xf numFmtId="0" fontId="2" fillId="0" borderId="0" xfId="0" applyFont="1" applyBorder="1" applyAlignment="1">
      <alignment horizontal="center" vertical="center"/>
    </xf>
    <xf numFmtId="0" fontId="3" fillId="0" borderId="10" xfId="0" applyFont="1" applyBorder="1" applyAlignment="1">
      <alignment horizontal="center"/>
    </xf>
    <xf numFmtId="0" fontId="4" fillId="0" borderId="11" xfId="0" applyFont="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NumberFormat="1" applyFont="1" applyBorder="1" applyAlignment="1">
      <alignment horizontal="center" vertical="center" wrapText="1"/>
    </xf>
    <xf numFmtId="0" fontId="6" fillId="0" borderId="11" xfId="0" applyFont="1" applyBorder="1" applyAlignment="1">
      <alignment horizontal="center" vertical="center"/>
    </xf>
    <xf numFmtId="1" fontId="40" fillId="0" borderId="14" xfId="0" applyNumberFormat="1" applyFont="1" applyFill="1" applyBorder="1" applyAlignment="1">
      <alignment horizontal="center" vertical="center" wrapText="1"/>
    </xf>
    <xf numFmtId="0" fontId="6" fillId="0" borderId="15" xfId="66" applyFont="1" applyFill="1" applyBorder="1" applyAlignment="1">
      <alignment horizontal="center" vertical="center" wrapText="1"/>
      <protection/>
    </xf>
    <xf numFmtId="0" fontId="6" fillId="0" borderId="11" xfId="0" applyNumberFormat="1" applyFont="1" applyBorder="1" applyAlignment="1">
      <alignment horizontal="center" vertical="center"/>
    </xf>
    <xf numFmtId="0" fontId="40" fillId="0" borderId="16" xfId="0" applyFont="1" applyFill="1" applyBorder="1" applyAlignment="1">
      <alignment horizontal="center" vertical="center" wrapText="1"/>
    </xf>
    <xf numFmtId="0" fontId="6" fillId="0" borderId="11" xfId="66" applyFont="1" applyFill="1" applyBorder="1" applyAlignment="1">
      <alignment horizontal="center" vertical="center" wrapText="1"/>
      <protection/>
    </xf>
    <xf numFmtId="0" fontId="40" fillId="24" borderId="16" xfId="0" applyFont="1" applyFill="1" applyBorder="1" applyAlignment="1">
      <alignment horizontal="center" vertical="center" wrapText="1"/>
    </xf>
    <xf numFmtId="1" fontId="40" fillId="0" borderId="16" xfId="0" applyNumberFormat="1" applyFont="1" applyFill="1" applyBorder="1" applyAlignment="1">
      <alignment horizontal="center" vertical="center" wrapText="1"/>
    </xf>
    <xf numFmtId="1" fontId="40" fillId="24" borderId="16" xfId="0" applyNumberFormat="1" applyFont="1" applyFill="1" applyBorder="1" applyAlignment="1">
      <alignment horizontal="center" vertical="center" wrapText="1"/>
    </xf>
    <xf numFmtId="0" fontId="0" fillId="0" borderId="11" xfId="0" applyBorder="1" applyAlignment="1">
      <alignment/>
    </xf>
    <xf numFmtId="0" fontId="3" fillId="0" borderId="0" xfId="0" applyFont="1" applyBorder="1" applyAlignment="1">
      <alignment/>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25" borderId="18" xfId="0" applyFont="1" applyFill="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0" fillId="25" borderId="15" xfId="0" applyFill="1" applyBorder="1" applyAlignment="1">
      <alignment horizontal="center" vertical="center" wrapText="1"/>
    </xf>
    <xf numFmtId="0" fontId="5"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0" fontId="6" fillId="25" borderId="15" xfId="66" applyFont="1" applyFill="1" applyBorder="1" applyAlignment="1">
      <alignment horizontal="center" vertical="center"/>
      <protection/>
    </xf>
    <xf numFmtId="0" fontId="6" fillId="25" borderId="11" xfId="66" applyFont="1" applyFill="1" applyBorder="1" applyAlignment="1">
      <alignment horizontal="center" vertical="center"/>
      <protection/>
    </xf>
    <xf numFmtId="0" fontId="6" fillId="25" borderId="11" xfId="0" applyFont="1" applyFill="1" applyBorder="1" applyAlignment="1">
      <alignment/>
    </xf>
    <xf numFmtId="0" fontId="0" fillId="25" borderId="11" xfId="0" applyFont="1" applyFill="1" applyBorder="1" applyAlignment="1">
      <alignment/>
    </xf>
    <xf numFmtId="0" fontId="0" fillId="0" borderId="11" xfId="0" applyFont="1" applyBorder="1" applyAlignment="1">
      <alignment/>
    </xf>
    <xf numFmtId="0" fontId="5" fillId="0" borderId="11" xfId="66" applyFont="1" applyFill="1" applyBorder="1" applyAlignment="1">
      <alignment horizontal="left" vertical="center"/>
      <protection/>
    </xf>
    <xf numFmtId="0" fontId="6" fillId="0" borderId="11" xfId="66" applyFont="1" applyBorder="1" applyAlignment="1">
      <alignment horizontal="center" vertical="center" wrapText="1"/>
      <protection/>
    </xf>
    <xf numFmtId="0" fontId="41" fillId="0" borderId="11" xfId="66" applyFont="1" applyFill="1" applyBorder="1" applyAlignment="1">
      <alignment horizontal="left" vertical="center"/>
      <protection/>
    </xf>
    <xf numFmtId="0" fontId="9" fillId="0" borderId="0" xfId="0" applyFont="1" applyAlignment="1">
      <alignment horizontal="center" vertical="center"/>
    </xf>
    <xf numFmtId="0" fontId="42"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9" fillId="0" borderId="0" xfId="0" applyNumberFormat="1" applyFont="1" applyAlignment="1">
      <alignment horizontal="center" vertical="center"/>
    </xf>
    <xf numFmtId="0" fontId="6" fillId="0" borderId="0" xfId="0" applyNumberFormat="1" applyFont="1" applyFill="1" applyAlignment="1">
      <alignment horizontal="center" vertical="center" wrapText="1"/>
    </xf>
    <xf numFmtId="0" fontId="11" fillId="0" borderId="0" xfId="0" applyFont="1" applyAlignment="1">
      <alignment/>
    </xf>
    <xf numFmtId="0" fontId="0" fillId="0" borderId="0" xfId="0" applyFont="1" applyAlignment="1">
      <alignment/>
    </xf>
    <xf numFmtId="0" fontId="46" fillId="0" borderId="0" xfId="0" applyFont="1" applyAlignment="1">
      <alignment/>
    </xf>
    <xf numFmtId="0" fontId="47" fillId="0" borderId="0" xfId="0" applyFont="1" applyAlignment="1">
      <alignment/>
    </xf>
    <xf numFmtId="0" fontId="45" fillId="0" borderId="0" xfId="0" applyFont="1" applyAlignment="1">
      <alignment/>
    </xf>
    <xf numFmtId="0" fontId="9" fillId="0" borderId="0" xfId="0" applyFont="1" applyAlignment="1">
      <alignment/>
    </xf>
    <xf numFmtId="0" fontId="48" fillId="0" borderId="0" xfId="0" applyFont="1" applyAlignment="1">
      <alignment/>
    </xf>
    <xf numFmtId="0" fontId="12" fillId="0" borderId="0" xfId="0" applyFont="1" applyAlignment="1">
      <alignment/>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vertical="center"/>
    </xf>
    <xf numFmtId="0" fontId="1" fillId="0" borderId="0"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14" fillId="0" borderId="11" xfId="0" applyFont="1" applyBorder="1" applyAlignment="1">
      <alignment horizontal="center"/>
    </xf>
    <xf numFmtId="14" fontId="6" fillId="0" borderId="11" xfId="0" applyNumberFormat="1" applyFont="1" applyBorder="1" applyAlignment="1">
      <alignment horizontal="center" vertical="center" wrapText="1"/>
    </xf>
    <xf numFmtId="0" fontId="6" fillId="0" borderId="0" xfId="0" applyFont="1" applyBorder="1" applyAlignment="1">
      <alignment horizontal="center" vertical="center" wrapText="1"/>
    </xf>
    <xf numFmtId="58" fontId="6" fillId="0" borderId="0" xfId="0" applyNumberFormat="1"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6"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5" fillId="0" borderId="0" xfId="0" applyFont="1" applyBorder="1" applyAlignment="1">
      <alignment horizontal="center" vertical="center"/>
    </xf>
    <xf numFmtId="0" fontId="49" fillId="0" borderId="11" xfId="0" applyFont="1" applyBorder="1" applyAlignment="1">
      <alignment horizontal="left" vertical="center" wrapText="1"/>
    </xf>
    <xf numFmtId="176" fontId="6" fillId="0" borderId="0" xfId="0" applyNumberFormat="1" applyFont="1" applyBorder="1" applyAlignment="1">
      <alignment horizontal="center" vertical="center" wrapText="1"/>
    </xf>
    <xf numFmtId="0" fontId="14" fillId="0" borderId="11" xfId="0" applyFont="1" applyBorder="1" applyAlignment="1">
      <alignment horizontal="left" vertical="center" wrapText="1"/>
    </xf>
    <xf numFmtId="0" fontId="6" fillId="0" borderId="0" xfId="0" applyFont="1" applyBorder="1" applyAlignment="1">
      <alignment horizontal="center" vertical="center" wrapText="1"/>
    </xf>
    <xf numFmtId="0" fontId="50" fillId="0" borderId="11" xfId="0" applyFont="1" applyBorder="1" applyAlignment="1">
      <alignment horizontal="center" vertical="center" wrapText="1"/>
    </xf>
    <xf numFmtId="176" fontId="50" fillId="0" borderId="0" xfId="0" applyNumberFormat="1" applyFont="1" applyBorder="1" applyAlignment="1">
      <alignment horizontal="center" vertical="center" wrapText="1"/>
    </xf>
    <xf numFmtId="0" fontId="6" fillId="0" borderId="11" xfId="0" applyFont="1" applyBorder="1" applyAlignment="1">
      <alignment horizontal="left" vertical="center" wrapText="1"/>
    </xf>
    <xf numFmtId="0" fontId="16" fillId="0" borderId="11" xfId="0" applyFont="1" applyBorder="1" applyAlignment="1">
      <alignment horizontal="center" vertical="center" wrapText="1"/>
    </xf>
    <xf numFmtId="0" fontId="42" fillId="0" borderId="16" xfId="0" applyFont="1" applyFill="1" applyBorder="1" applyAlignment="1">
      <alignment horizontal="center" vertical="center" wrapText="1"/>
    </xf>
    <xf numFmtId="0" fontId="15" fillId="0" borderId="11" xfId="0" applyFont="1" applyBorder="1" applyAlignment="1">
      <alignment horizontal="left" vertical="center" wrapText="1"/>
    </xf>
    <xf numFmtId="0" fontId="50" fillId="0" borderId="11" xfId="0" applyFont="1" applyBorder="1" applyAlignment="1">
      <alignment horizontal="left" vertical="center" wrapText="1"/>
    </xf>
    <xf numFmtId="0" fontId="17"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13" fillId="0" borderId="0" xfId="0" applyNumberFormat="1" applyFont="1" applyBorder="1" applyAlignment="1">
      <alignment horizontal="center" vertical="center" wrapText="1"/>
    </xf>
    <xf numFmtId="49" fontId="7" fillId="0" borderId="0" xfId="65" applyNumberFormat="1" applyFont="1" applyBorder="1" applyAlignment="1">
      <alignment horizontal="center" vertical="center" wrapText="1"/>
      <protection/>
    </xf>
    <xf numFmtId="14" fontId="7" fillId="0" borderId="11" xfId="0" applyNumberFormat="1" applyFont="1" applyBorder="1" applyAlignment="1">
      <alignment horizontal="center" vertical="center" wrapText="1"/>
    </xf>
    <xf numFmtId="49" fontId="6" fillId="0" borderId="0" xfId="65" applyNumberFormat="1" applyFont="1" applyBorder="1" applyAlignment="1">
      <alignment horizontal="center" vertical="center" wrapText="1"/>
      <protection/>
    </xf>
    <xf numFmtId="0" fontId="7" fillId="0" borderId="0"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58" fontId="7" fillId="0" borderId="0" xfId="0" applyNumberFormat="1" applyFont="1" applyBorder="1" applyAlignment="1">
      <alignment horizontal="center" vertical="center" wrapText="1"/>
    </xf>
    <xf numFmtId="177" fontId="6" fillId="0" borderId="11" xfId="0" applyNumberFormat="1" applyFont="1" applyBorder="1" applyAlignment="1">
      <alignment horizontal="center" vertical="center" wrapText="1"/>
    </xf>
    <xf numFmtId="0" fontId="7" fillId="0" borderId="11" xfId="0" applyNumberFormat="1" applyFont="1" applyFill="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horizontal="left" vertical="center" wrapText="1"/>
    </xf>
    <xf numFmtId="49" fontId="51" fillId="0" borderId="0" xfId="65" applyNumberFormat="1" applyFont="1" applyBorder="1" applyAlignment="1">
      <alignment horizontal="center" vertical="center" wrapText="1"/>
      <protection/>
    </xf>
    <xf numFmtId="0" fontId="1"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6" fillId="0" borderId="11" xfId="65" applyFont="1" applyBorder="1" applyAlignment="1">
      <alignment horizontal="center" vertical="center" wrapText="1"/>
      <protection/>
    </xf>
    <xf numFmtId="0" fontId="6" fillId="0" borderId="11" xfId="65" applyFont="1" applyBorder="1" applyAlignment="1">
      <alignment horizontal="left" vertical="center" wrapText="1"/>
      <protection/>
    </xf>
    <xf numFmtId="49" fontId="6" fillId="0" borderId="11" xfId="65" applyNumberFormat="1" applyFont="1" applyBorder="1" applyAlignment="1">
      <alignment horizontal="center" vertical="center" wrapText="1"/>
      <protection/>
    </xf>
    <xf numFmtId="58" fontId="6" fillId="0" borderId="11" xfId="65" applyNumberFormat="1" applyFont="1" applyBorder="1" applyAlignment="1">
      <alignment horizontal="center" vertical="center" wrapText="1"/>
      <protection/>
    </xf>
    <xf numFmtId="0" fontId="17" fillId="0" borderId="11" xfId="65" applyFont="1" applyBorder="1" applyAlignment="1">
      <alignment horizontal="center" vertical="center" wrapText="1"/>
      <protection/>
    </xf>
    <xf numFmtId="0" fontId="17" fillId="0" borderId="11" xfId="65" applyFont="1" applyBorder="1" applyAlignment="1">
      <alignment horizontal="left" vertical="center" wrapText="1"/>
      <protection/>
    </xf>
    <xf numFmtId="49" fontId="17" fillId="0" borderId="11" xfId="65" applyNumberFormat="1" applyFont="1" applyBorder="1" applyAlignment="1">
      <alignment horizontal="center" vertical="center" wrapText="1"/>
      <protection/>
    </xf>
    <xf numFmtId="58" fontId="17" fillId="0" borderId="11" xfId="65" applyNumberFormat="1" applyFont="1" applyBorder="1" applyAlignment="1">
      <alignment horizontal="center" vertical="center" wrapText="1"/>
      <protection/>
    </xf>
    <xf numFmtId="0" fontId="51" fillId="0" borderId="0" xfId="65" applyFont="1" applyBorder="1" applyAlignment="1">
      <alignment horizontal="center" vertical="center" wrapText="1"/>
      <protection/>
    </xf>
    <xf numFmtId="0" fontId="51" fillId="0" borderId="0" xfId="65" applyFont="1" applyBorder="1" applyAlignment="1">
      <alignment horizontal="left" vertical="center" wrapText="1"/>
      <protection/>
    </xf>
    <xf numFmtId="49" fontId="51" fillId="0" borderId="0" xfId="65" applyNumberFormat="1" applyFont="1" applyBorder="1" applyAlignment="1">
      <alignment horizontal="center" vertical="center" wrapText="1"/>
      <protection/>
    </xf>
    <xf numFmtId="58" fontId="51" fillId="0" borderId="0" xfId="65" applyNumberFormat="1" applyFont="1" applyBorder="1" applyAlignment="1">
      <alignment horizontal="center" vertical="center" wrapText="1"/>
      <protection/>
    </xf>
    <xf numFmtId="0" fontId="6" fillId="0" borderId="11" xfId="0" applyFont="1" applyBorder="1" applyAlignment="1" quotePrefix="1">
      <alignment horizontal="center" vertical="center" wrapText="1"/>
    </xf>
    <xf numFmtId="0" fontId="7" fillId="0" borderId="11" xfId="0" applyFont="1" applyBorder="1" applyAlignment="1" quotePrefix="1">
      <alignment horizontal="center" vertical="center" wrapText="1"/>
    </xf>
    <xf numFmtId="58" fontId="6" fillId="0" borderId="11" xfId="65" applyNumberFormat="1" applyFont="1" applyBorder="1" applyAlignment="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Sheet1" xfId="65"/>
    <cellStyle name="常规_测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3"/>
  <sheetViews>
    <sheetView tabSelected="1" zoomScale="90" zoomScaleNormal="90" workbookViewId="0" topLeftCell="A1">
      <selection activeCell="A1" sqref="A1:G1"/>
    </sheetView>
  </sheetViews>
  <sheetFormatPr defaultColWidth="9.00390625" defaultRowHeight="14.25"/>
  <cols>
    <col min="1" max="1" width="5.125" style="53" customWidth="1"/>
    <col min="2" max="2" width="6.625" style="46" customWidth="1"/>
    <col min="3" max="3" width="26.50390625" style="54" customWidth="1"/>
    <col min="4" max="4" width="18.25390625" style="54" customWidth="1"/>
    <col min="5" max="5" width="21.625" style="54" customWidth="1"/>
    <col min="6" max="6" width="14.375" style="0" customWidth="1"/>
    <col min="7" max="7" width="13.50390625" style="54" customWidth="1"/>
  </cols>
  <sheetData>
    <row r="1" spans="1:7" ht="28.5" customHeight="1">
      <c r="A1" s="55" t="s">
        <v>0</v>
      </c>
      <c r="B1" s="55"/>
      <c r="C1" s="55"/>
      <c r="D1" s="55"/>
      <c r="E1" s="55"/>
      <c r="F1" s="55"/>
      <c r="G1" s="55"/>
    </row>
    <row r="2" spans="1:7" ht="27.75" customHeight="1">
      <c r="A2" s="56" t="s">
        <v>1</v>
      </c>
      <c r="B2" s="56"/>
      <c r="C2" s="56"/>
      <c r="D2" s="56"/>
      <c r="E2" s="56"/>
      <c r="F2" s="56"/>
      <c r="G2" s="56"/>
    </row>
    <row r="3" spans="1:7" s="1" customFormat="1" ht="27.75" customHeight="1">
      <c r="A3" s="57" t="s">
        <v>2</v>
      </c>
      <c r="B3" s="57" t="s">
        <v>3</v>
      </c>
      <c r="C3" s="57" t="s">
        <v>4</v>
      </c>
      <c r="D3" s="57" t="s">
        <v>5</v>
      </c>
      <c r="E3" s="57" t="s">
        <v>6</v>
      </c>
      <c r="F3" s="57" t="s">
        <v>7</v>
      </c>
      <c r="G3" s="58" t="s">
        <v>8</v>
      </c>
    </row>
    <row r="4" spans="1:7" s="36" customFormat="1" ht="28.5" customHeight="1">
      <c r="A4" s="59">
        <v>1</v>
      </c>
      <c r="B4" s="59" t="s">
        <v>9</v>
      </c>
      <c r="C4" s="59" t="s">
        <v>10</v>
      </c>
      <c r="D4" s="59" t="s">
        <v>11</v>
      </c>
      <c r="E4" s="59" t="s">
        <v>12</v>
      </c>
      <c r="F4" s="59" t="s">
        <v>13</v>
      </c>
      <c r="G4" s="59" t="s">
        <v>14</v>
      </c>
    </row>
    <row r="5" spans="1:7" s="36" customFormat="1" ht="27.75" customHeight="1">
      <c r="A5" s="59">
        <v>2</v>
      </c>
      <c r="B5" s="59" t="s">
        <v>9</v>
      </c>
      <c r="C5" s="60" t="s">
        <v>15</v>
      </c>
      <c r="D5" s="60" t="s">
        <v>16</v>
      </c>
      <c r="E5" s="60" t="s">
        <v>17</v>
      </c>
      <c r="F5" s="59" t="s">
        <v>18</v>
      </c>
      <c r="G5" s="60" t="s">
        <v>14</v>
      </c>
    </row>
    <row r="6" spans="1:7" s="36" customFormat="1" ht="27.75" customHeight="1">
      <c r="A6" s="59">
        <v>3</v>
      </c>
      <c r="B6" s="59" t="s">
        <v>9</v>
      </c>
      <c r="C6" s="60" t="s">
        <v>19</v>
      </c>
      <c r="D6" s="60" t="s">
        <v>16</v>
      </c>
      <c r="E6" s="60" t="s">
        <v>20</v>
      </c>
      <c r="F6" s="59" t="s">
        <v>18</v>
      </c>
      <c r="G6" s="60" t="s">
        <v>14</v>
      </c>
    </row>
    <row r="7" spans="1:7" s="36" customFormat="1" ht="27.75" customHeight="1">
      <c r="A7" s="59">
        <v>4</v>
      </c>
      <c r="B7" s="59" t="s">
        <v>9</v>
      </c>
      <c r="C7" s="60" t="s">
        <v>21</v>
      </c>
      <c r="D7" s="59" t="s">
        <v>11</v>
      </c>
      <c r="E7" s="60" t="s">
        <v>22</v>
      </c>
      <c r="F7" s="59" t="s">
        <v>13</v>
      </c>
      <c r="G7" s="60" t="s">
        <v>14</v>
      </c>
    </row>
    <row r="8" spans="1:7" s="37" customFormat="1" ht="45.75" customHeight="1">
      <c r="A8" s="59">
        <v>5</v>
      </c>
      <c r="B8" s="60" t="s">
        <v>23</v>
      </c>
      <c r="C8" s="60" t="s">
        <v>24</v>
      </c>
      <c r="D8" s="60" t="s">
        <v>25</v>
      </c>
      <c r="E8" s="60" t="s">
        <v>26</v>
      </c>
      <c r="F8" s="61" t="s">
        <v>27</v>
      </c>
      <c r="G8" s="59" t="s">
        <v>28</v>
      </c>
    </row>
    <row r="9" spans="1:7" s="37" customFormat="1" ht="45.75" customHeight="1">
      <c r="A9" s="59">
        <v>6</v>
      </c>
      <c r="B9" s="59" t="s">
        <v>29</v>
      </c>
      <c r="C9" s="59" t="s">
        <v>30</v>
      </c>
      <c r="D9" s="59" t="s">
        <v>31</v>
      </c>
      <c r="E9" s="59" t="s">
        <v>32</v>
      </c>
      <c r="F9" s="59" t="s">
        <v>33</v>
      </c>
      <c r="G9" s="59" t="s">
        <v>28</v>
      </c>
    </row>
    <row r="10" spans="1:7" s="36" customFormat="1" ht="28.5" customHeight="1">
      <c r="A10" s="59">
        <v>7</v>
      </c>
      <c r="B10" s="60" t="s">
        <v>34</v>
      </c>
      <c r="C10" s="60" t="s">
        <v>35</v>
      </c>
      <c r="D10" s="60" t="s">
        <v>36</v>
      </c>
      <c r="E10" s="60" t="s">
        <v>37</v>
      </c>
      <c r="F10" s="60" t="s">
        <v>38</v>
      </c>
      <c r="G10" s="60" t="s">
        <v>28</v>
      </c>
    </row>
    <row r="11" spans="1:7" s="38" customFormat="1" ht="45.75" customHeight="1">
      <c r="A11" s="59">
        <v>8</v>
      </c>
      <c r="B11" s="60" t="s">
        <v>39</v>
      </c>
      <c r="C11" s="60" t="s">
        <v>40</v>
      </c>
      <c r="D11" s="60" t="s">
        <v>41</v>
      </c>
      <c r="E11" s="60" t="s">
        <v>42</v>
      </c>
      <c r="F11" s="60" t="s">
        <v>43</v>
      </c>
      <c r="G11" s="60" t="s">
        <v>28</v>
      </c>
    </row>
    <row r="12" spans="1:7" s="37" customFormat="1" ht="45.75" customHeight="1">
      <c r="A12" s="59">
        <v>9</v>
      </c>
      <c r="B12" s="60" t="s">
        <v>44</v>
      </c>
      <c r="C12" s="59" t="s">
        <v>45</v>
      </c>
      <c r="D12" s="60" t="s">
        <v>46</v>
      </c>
      <c r="E12" s="59" t="s">
        <v>47</v>
      </c>
      <c r="F12" s="60" t="s">
        <v>48</v>
      </c>
      <c r="G12" s="59" t="s">
        <v>28</v>
      </c>
    </row>
    <row r="13" spans="1:7" s="37" customFormat="1" ht="45.75" customHeight="1">
      <c r="A13" s="59">
        <v>10</v>
      </c>
      <c r="B13" s="59" t="s">
        <v>49</v>
      </c>
      <c r="C13" s="59" t="s">
        <v>50</v>
      </c>
      <c r="D13" s="59" t="s">
        <v>51</v>
      </c>
      <c r="E13" s="59" t="s">
        <v>52</v>
      </c>
      <c r="F13" s="59" t="s">
        <v>53</v>
      </c>
      <c r="G13" s="59" t="s">
        <v>28</v>
      </c>
    </row>
    <row r="14" spans="1:7" s="37" customFormat="1" ht="45.75" customHeight="1">
      <c r="A14" s="59">
        <v>11</v>
      </c>
      <c r="B14" s="59" t="s">
        <v>54</v>
      </c>
      <c r="C14" s="59" t="s">
        <v>55</v>
      </c>
      <c r="D14" s="59" t="s">
        <v>56</v>
      </c>
      <c r="E14" s="59" t="s">
        <v>57</v>
      </c>
      <c r="F14" s="59" t="s">
        <v>58</v>
      </c>
      <c r="G14" s="59" t="s">
        <v>28</v>
      </c>
    </row>
    <row r="15" spans="1:7" s="37" customFormat="1" ht="45.75" customHeight="1">
      <c r="A15" s="59">
        <v>12</v>
      </c>
      <c r="B15" s="59" t="s">
        <v>59</v>
      </c>
      <c r="C15" s="59" t="s">
        <v>60</v>
      </c>
      <c r="D15" s="59" t="s">
        <v>61</v>
      </c>
      <c r="E15" s="59" t="s">
        <v>62</v>
      </c>
      <c r="F15" s="59" t="s">
        <v>63</v>
      </c>
      <c r="G15" s="59" t="s">
        <v>28</v>
      </c>
    </row>
    <row r="16" spans="1:7" s="36" customFormat="1" ht="28.5" customHeight="1">
      <c r="A16" s="59">
        <v>13</v>
      </c>
      <c r="B16" s="60" t="s">
        <v>59</v>
      </c>
      <c r="C16" s="60" t="s">
        <v>64</v>
      </c>
      <c r="D16" s="60" t="s">
        <v>25</v>
      </c>
      <c r="E16" s="60" t="s">
        <v>65</v>
      </c>
      <c r="F16" s="60" t="s">
        <v>66</v>
      </c>
      <c r="G16" s="60" t="s">
        <v>28</v>
      </c>
    </row>
    <row r="17" spans="1:7" s="36" customFormat="1" ht="28.5" customHeight="1">
      <c r="A17" s="59">
        <v>14</v>
      </c>
      <c r="B17" s="60" t="s">
        <v>67</v>
      </c>
      <c r="C17" s="60" t="s">
        <v>68</v>
      </c>
      <c r="D17" s="60" t="s">
        <v>69</v>
      </c>
      <c r="E17" s="60" t="s">
        <v>70</v>
      </c>
      <c r="F17" s="60" t="s">
        <v>71</v>
      </c>
      <c r="G17" s="60" t="s">
        <v>28</v>
      </c>
    </row>
    <row r="18" spans="1:7" s="36" customFormat="1" ht="28.5" customHeight="1">
      <c r="A18" s="59">
        <v>15</v>
      </c>
      <c r="B18" s="60" t="s">
        <v>72</v>
      </c>
      <c r="C18" s="60" t="s">
        <v>73</v>
      </c>
      <c r="D18" s="60" t="s">
        <v>74</v>
      </c>
      <c r="E18" s="60" t="s">
        <v>75</v>
      </c>
      <c r="F18" s="59" t="s">
        <v>76</v>
      </c>
      <c r="G18" s="60" t="s">
        <v>28</v>
      </c>
    </row>
    <row r="19" spans="1:7" s="36" customFormat="1" ht="28.5" customHeight="1">
      <c r="A19" s="59">
        <v>16</v>
      </c>
      <c r="B19" s="60" t="s">
        <v>77</v>
      </c>
      <c r="C19" s="60" t="s">
        <v>78</v>
      </c>
      <c r="D19" s="60" t="s">
        <v>36</v>
      </c>
      <c r="E19" s="60" t="s">
        <v>79</v>
      </c>
      <c r="F19" s="59" t="s">
        <v>38</v>
      </c>
      <c r="G19" s="60" t="s">
        <v>28</v>
      </c>
    </row>
    <row r="20" spans="1:7" s="39" customFormat="1" ht="28.5" customHeight="1">
      <c r="A20" s="59">
        <v>17</v>
      </c>
      <c r="B20" s="60" t="s">
        <v>80</v>
      </c>
      <c r="C20" s="60" t="s">
        <v>81</v>
      </c>
      <c r="D20" s="60" t="s">
        <v>82</v>
      </c>
      <c r="E20" s="60" t="s">
        <v>83</v>
      </c>
      <c r="F20" s="60" t="s">
        <v>84</v>
      </c>
      <c r="G20" s="60" t="s">
        <v>14</v>
      </c>
    </row>
    <row r="21" spans="1:7" s="39" customFormat="1" ht="27.75" customHeight="1">
      <c r="A21" s="59">
        <v>18</v>
      </c>
      <c r="B21" s="60" t="s">
        <v>80</v>
      </c>
      <c r="C21" s="60" t="s">
        <v>85</v>
      </c>
      <c r="D21" s="60" t="s">
        <v>86</v>
      </c>
      <c r="E21" s="60" t="s">
        <v>87</v>
      </c>
      <c r="F21" s="60" t="s">
        <v>88</v>
      </c>
      <c r="G21" s="60" t="s">
        <v>89</v>
      </c>
    </row>
    <row r="22" spans="1:7" s="39" customFormat="1" ht="41.25" customHeight="1">
      <c r="A22" s="59">
        <v>19</v>
      </c>
      <c r="B22" s="60" t="s">
        <v>80</v>
      </c>
      <c r="C22" s="60" t="s">
        <v>90</v>
      </c>
      <c r="D22" s="60" t="s">
        <v>91</v>
      </c>
      <c r="E22" s="60" t="s">
        <v>92</v>
      </c>
      <c r="F22" s="60" t="s">
        <v>93</v>
      </c>
      <c r="G22" s="60" t="s">
        <v>94</v>
      </c>
    </row>
    <row r="23" spans="1:7" s="39" customFormat="1" ht="27.75" customHeight="1">
      <c r="A23" s="59">
        <v>20</v>
      </c>
      <c r="B23" s="60" t="s">
        <v>80</v>
      </c>
      <c r="C23" s="60" t="s">
        <v>95</v>
      </c>
      <c r="D23" s="60" t="s">
        <v>96</v>
      </c>
      <c r="E23" s="60" t="s">
        <v>97</v>
      </c>
      <c r="F23" s="60" t="s">
        <v>98</v>
      </c>
      <c r="G23" s="60" t="s">
        <v>28</v>
      </c>
    </row>
    <row r="24" spans="1:7" s="40" customFormat="1" ht="45.75" customHeight="1">
      <c r="A24" s="59">
        <v>21</v>
      </c>
      <c r="B24" s="59" t="s">
        <v>99</v>
      </c>
      <c r="C24" s="59" t="s">
        <v>100</v>
      </c>
      <c r="D24" s="59" t="s">
        <v>46</v>
      </c>
      <c r="E24" s="59" t="s">
        <v>101</v>
      </c>
      <c r="F24" s="59" t="s">
        <v>102</v>
      </c>
      <c r="G24" s="60" t="s">
        <v>28</v>
      </c>
    </row>
    <row r="25" spans="1:7" s="38" customFormat="1" ht="45.75" customHeight="1">
      <c r="A25" s="59">
        <v>22</v>
      </c>
      <c r="B25" s="60" t="s">
        <v>103</v>
      </c>
      <c r="C25" s="60" t="s">
        <v>104</v>
      </c>
      <c r="D25" s="60" t="s">
        <v>105</v>
      </c>
      <c r="E25" s="60" t="s">
        <v>106</v>
      </c>
      <c r="F25" s="60" t="s">
        <v>107</v>
      </c>
      <c r="G25" s="60" t="s">
        <v>108</v>
      </c>
    </row>
    <row r="26" spans="1:7" s="39" customFormat="1" ht="28.5" customHeight="1">
      <c r="A26" s="59">
        <v>23</v>
      </c>
      <c r="B26" s="60" t="s">
        <v>103</v>
      </c>
      <c r="C26" s="62" t="s">
        <v>109</v>
      </c>
      <c r="D26" s="60" t="s">
        <v>110</v>
      </c>
      <c r="E26" s="60" t="s">
        <v>111</v>
      </c>
      <c r="F26" s="60" t="s">
        <v>112</v>
      </c>
      <c r="G26" s="60" t="s">
        <v>89</v>
      </c>
    </row>
    <row r="27" spans="1:7" s="39" customFormat="1" ht="27.75" customHeight="1">
      <c r="A27" s="59">
        <v>24</v>
      </c>
      <c r="B27" s="60" t="s">
        <v>103</v>
      </c>
      <c r="C27" s="60" t="s">
        <v>113</v>
      </c>
      <c r="D27" s="60" t="s">
        <v>114</v>
      </c>
      <c r="E27" s="60" t="s">
        <v>111</v>
      </c>
      <c r="F27" s="60" t="s">
        <v>115</v>
      </c>
      <c r="G27" s="60" t="s">
        <v>28</v>
      </c>
    </row>
    <row r="28" spans="1:7" s="36" customFormat="1" ht="27.75" customHeight="1">
      <c r="A28" s="59">
        <v>25</v>
      </c>
      <c r="B28" s="60" t="s">
        <v>103</v>
      </c>
      <c r="C28" s="60" t="s">
        <v>116</v>
      </c>
      <c r="D28" s="60" t="s">
        <v>117</v>
      </c>
      <c r="E28" s="60" t="s">
        <v>118</v>
      </c>
      <c r="F28" s="60" t="s">
        <v>119</v>
      </c>
      <c r="G28" s="60" t="s">
        <v>28</v>
      </c>
    </row>
    <row r="29" spans="1:7" s="36" customFormat="1" ht="27.75" customHeight="1">
      <c r="A29" s="59">
        <v>26</v>
      </c>
      <c r="B29" s="60" t="s">
        <v>120</v>
      </c>
      <c r="C29" s="60" t="s">
        <v>121</v>
      </c>
      <c r="D29" s="60" t="s">
        <v>122</v>
      </c>
      <c r="E29" s="60" t="s">
        <v>123</v>
      </c>
      <c r="F29" s="60" t="s">
        <v>124</v>
      </c>
      <c r="G29" s="60" t="s">
        <v>28</v>
      </c>
    </row>
    <row r="30" spans="1:7" s="36" customFormat="1" ht="27.75" customHeight="1">
      <c r="A30" s="59">
        <v>27</v>
      </c>
      <c r="B30" s="60" t="s">
        <v>120</v>
      </c>
      <c r="C30" s="60" t="s">
        <v>125</v>
      </c>
      <c r="D30" s="60" t="s">
        <v>96</v>
      </c>
      <c r="E30" s="60" t="s">
        <v>126</v>
      </c>
      <c r="F30" s="60" t="s">
        <v>98</v>
      </c>
      <c r="G30" s="60" t="s">
        <v>28</v>
      </c>
    </row>
    <row r="31" spans="1:7" s="38" customFormat="1" ht="45.75" customHeight="1">
      <c r="A31" s="59">
        <v>28</v>
      </c>
      <c r="B31" s="60" t="s">
        <v>127</v>
      </c>
      <c r="C31" s="60" t="s">
        <v>128</v>
      </c>
      <c r="D31" s="60" t="s">
        <v>25</v>
      </c>
      <c r="E31" s="60" t="s">
        <v>129</v>
      </c>
      <c r="F31" s="60" t="s">
        <v>66</v>
      </c>
      <c r="G31" s="60" t="s">
        <v>28</v>
      </c>
    </row>
    <row r="32" spans="1:7" s="39" customFormat="1" ht="28.5" customHeight="1">
      <c r="A32" s="59">
        <v>29</v>
      </c>
      <c r="B32" s="60" t="s">
        <v>127</v>
      </c>
      <c r="C32" s="60" t="s">
        <v>130</v>
      </c>
      <c r="D32" s="60" t="s">
        <v>25</v>
      </c>
      <c r="E32" s="60" t="s">
        <v>131</v>
      </c>
      <c r="F32" s="60" t="s">
        <v>66</v>
      </c>
      <c r="G32" s="60" t="s">
        <v>28</v>
      </c>
    </row>
    <row r="33" spans="1:7" s="39" customFormat="1" ht="27.75" customHeight="1">
      <c r="A33" s="59">
        <v>30</v>
      </c>
      <c r="B33" s="60" t="s">
        <v>127</v>
      </c>
      <c r="C33" s="60" t="s">
        <v>132</v>
      </c>
      <c r="D33" s="60" t="s">
        <v>133</v>
      </c>
      <c r="E33" s="60" t="s">
        <v>134</v>
      </c>
      <c r="F33" s="60" t="s">
        <v>135</v>
      </c>
      <c r="G33" s="60" t="s">
        <v>28</v>
      </c>
    </row>
    <row r="34" spans="1:7" s="39" customFormat="1" ht="27.75" customHeight="1">
      <c r="A34" s="59">
        <v>31</v>
      </c>
      <c r="B34" s="60" t="s">
        <v>127</v>
      </c>
      <c r="C34" s="60" t="s">
        <v>136</v>
      </c>
      <c r="D34" s="60" t="s">
        <v>133</v>
      </c>
      <c r="E34" s="60" t="s">
        <v>137</v>
      </c>
      <c r="F34" s="60" t="s">
        <v>135</v>
      </c>
      <c r="G34" s="60" t="s">
        <v>28</v>
      </c>
    </row>
    <row r="35" spans="1:7" s="37" customFormat="1" ht="45.75" customHeight="1">
      <c r="A35" s="59">
        <v>32</v>
      </c>
      <c r="B35" s="59" t="s">
        <v>138</v>
      </c>
      <c r="C35" s="59" t="s">
        <v>139</v>
      </c>
      <c r="D35" s="59" t="s">
        <v>140</v>
      </c>
      <c r="E35" s="59" t="s">
        <v>141</v>
      </c>
      <c r="F35" s="59" t="s">
        <v>142</v>
      </c>
      <c r="G35" s="59" t="s">
        <v>143</v>
      </c>
    </row>
    <row r="36" spans="1:7" s="36" customFormat="1" ht="28.5" customHeight="1">
      <c r="A36" s="59">
        <v>33</v>
      </c>
      <c r="B36" s="59" t="s">
        <v>138</v>
      </c>
      <c r="C36" s="60" t="s">
        <v>144</v>
      </c>
      <c r="D36" s="60" t="s">
        <v>145</v>
      </c>
      <c r="E36" s="60" t="s">
        <v>146</v>
      </c>
      <c r="F36" s="60" t="s">
        <v>147</v>
      </c>
      <c r="G36" s="60" t="s">
        <v>143</v>
      </c>
    </row>
    <row r="37" spans="1:7" s="36" customFormat="1" ht="27.75" customHeight="1">
      <c r="A37" s="59">
        <v>34</v>
      </c>
      <c r="B37" s="60" t="s">
        <v>148</v>
      </c>
      <c r="C37" s="60" t="s">
        <v>149</v>
      </c>
      <c r="D37" s="60" t="s">
        <v>25</v>
      </c>
      <c r="E37" s="60" t="s">
        <v>150</v>
      </c>
      <c r="F37" s="60" t="s">
        <v>151</v>
      </c>
      <c r="G37" s="60" t="s">
        <v>28</v>
      </c>
    </row>
    <row r="38" spans="1:7" s="36" customFormat="1" ht="27.75" customHeight="1">
      <c r="A38" s="59">
        <v>35</v>
      </c>
      <c r="B38" s="60" t="s">
        <v>148</v>
      </c>
      <c r="C38" s="60" t="s">
        <v>152</v>
      </c>
      <c r="D38" s="60" t="s">
        <v>74</v>
      </c>
      <c r="E38" s="60">
        <v>2017.04</v>
      </c>
      <c r="F38" s="60" t="s">
        <v>153</v>
      </c>
      <c r="G38" s="60" t="s">
        <v>28</v>
      </c>
    </row>
    <row r="39" spans="1:7" s="36" customFormat="1" ht="27.75" customHeight="1">
      <c r="A39" s="59">
        <v>36</v>
      </c>
      <c r="B39" s="60" t="s">
        <v>154</v>
      </c>
      <c r="C39" s="60" t="s">
        <v>155</v>
      </c>
      <c r="D39" s="60" t="s">
        <v>25</v>
      </c>
      <c r="E39" s="60" t="s">
        <v>156</v>
      </c>
      <c r="F39" s="60" t="s">
        <v>151</v>
      </c>
      <c r="G39" s="60" t="s">
        <v>28</v>
      </c>
    </row>
    <row r="40" spans="1:7" s="37" customFormat="1" ht="45.75" customHeight="1">
      <c r="A40" s="59">
        <v>37</v>
      </c>
      <c r="B40" s="59" t="s">
        <v>157</v>
      </c>
      <c r="C40" s="59" t="s">
        <v>158</v>
      </c>
      <c r="D40" s="59" t="s">
        <v>25</v>
      </c>
      <c r="E40" s="59" t="s">
        <v>159</v>
      </c>
      <c r="F40" s="60" t="s">
        <v>151</v>
      </c>
      <c r="G40" s="60" t="s">
        <v>28</v>
      </c>
    </row>
    <row r="41" spans="1:7" s="36" customFormat="1" ht="67.5" customHeight="1">
      <c r="A41" s="59">
        <v>38</v>
      </c>
      <c r="B41" s="60" t="s">
        <v>160</v>
      </c>
      <c r="C41" s="60" t="s">
        <v>161</v>
      </c>
      <c r="D41" s="60" t="s">
        <v>162</v>
      </c>
      <c r="E41" s="60" t="s">
        <v>163</v>
      </c>
      <c r="F41" s="60" t="s">
        <v>164</v>
      </c>
      <c r="G41" s="60" t="s">
        <v>165</v>
      </c>
    </row>
    <row r="42" spans="1:7" s="37" customFormat="1" ht="45.75" customHeight="1">
      <c r="A42" s="59">
        <v>39</v>
      </c>
      <c r="B42" s="59" t="s">
        <v>166</v>
      </c>
      <c r="C42" s="59" t="s">
        <v>167</v>
      </c>
      <c r="D42" s="59" t="s">
        <v>168</v>
      </c>
      <c r="E42" s="111" t="s">
        <v>169</v>
      </c>
      <c r="F42" s="60" t="s">
        <v>170</v>
      </c>
      <c r="G42" s="60" t="s">
        <v>28</v>
      </c>
    </row>
    <row r="43" spans="1:7" s="39" customFormat="1" ht="28.5" customHeight="1">
      <c r="A43" s="59">
        <v>40</v>
      </c>
      <c r="B43" s="60" t="s">
        <v>166</v>
      </c>
      <c r="C43" s="60" t="s">
        <v>171</v>
      </c>
      <c r="D43" s="60" t="s">
        <v>172</v>
      </c>
      <c r="E43" s="59" t="s">
        <v>173</v>
      </c>
      <c r="F43" s="60" t="s">
        <v>174</v>
      </c>
      <c r="G43" s="60" t="s">
        <v>28</v>
      </c>
    </row>
    <row r="44" spans="1:7" s="37" customFormat="1" ht="30" customHeight="1">
      <c r="A44" s="59">
        <v>41</v>
      </c>
      <c r="B44" s="59" t="s">
        <v>175</v>
      </c>
      <c r="C44" s="59" t="s">
        <v>176</v>
      </c>
      <c r="D44" s="59" t="s">
        <v>177</v>
      </c>
      <c r="E44" s="59" t="s">
        <v>178</v>
      </c>
      <c r="F44" s="59" t="s">
        <v>179</v>
      </c>
      <c r="G44" s="60" t="s">
        <v>28</v>
      </c>
    </row>
    <row r="45" spans="1:7" s="41" customFormat="1" ht="33" customHeight="1">
      <c r="A45" s="59">
        <v>42</v>
      </c>
      <c r="B45" s="60" t="s">
        <v>180</v>
      </c>
      <c r="C45" s="60" t="s">
        <v>181</v>
      </c>
      <c r="D45" s="60" t="s">
        <v>182</v>
      </c>
      <c r="E45" s="63">
        <v>42552</v>
      </c>
      <c r="F45" s="60"/>
      <c r="G45" s="60"/>
    </row>
    <row r="46" spans="1:7" s="42" customFormat="1" ht="33" customHeight="1">
      <c r="A46" s="59">
        <v>43</v>
      </c>
      <c r="B46" s="60" t="s">
        <v>180</v>
      </c>
      <c r="C46" s="60" t="s">
        <v>183</v>
      </c>
      <c r="D46" s="60" t="s">
        <v>182</v>
      </c>
      <c r="E46" s="63">
        <v>42552</v>
      </c>
      <c r="F46" s="60"/>
      <c r="G46" s="60"/>
    </row>
    <row r="47" spans="1:7" ht="27.75" customHeight="1">
      <c r="A47" s="64"/>
      <c r="B47" s="64"/>
      <c r="C47" s="64"/>
      <c r="D47" s="64"/>
      <c r="E47" s="64"/>
      <c r="F47" s="64"/>
      <c r="G47" s="65"/>
    </row>
    <row r="48" spans="1:7" s="1" customFormat="1" ht="27.75" customHeight="1">
      <c r="A48" s="56" t="s">
        <v>184</v>
      </c>
      <c r="B48" s="56"/>
      <c r="C48" s="56"/>
      <c r="D48" s="56"/>
      <c r="E48" s="56"/>
      <c r="F48" s="56"/>
      <c r="G48" s="56"/>
    </row>
    <row r="49" spans="1:7" s="43" customFormat="1" ht="27.75" customHeight="1">
      <c r="A49" s="58" t="s">
        <v>2</v>
      </c>
      <c r="B49" s="58" t="s">
        <v>3</v>
      </c>
      <c r="C49" s="58" t="s">
        <v>185</v>
      </c>
      <c r="D49" s="58" t="s">
        <v>186</v>
      </c>
      <c r="E49" s="58" t="s">
        <v>187</v>
      </c>
      <c r="F49" s="58" t="s">
        <v>188</v>
      </c>
      <c r="G49" s="58" t="s">
        <v>189</v>
      </c>
    </row>
    <row r="50" spans="1:7" s="44" customFormat="1" ht="27.75" customHeight="1">
      <c r="A50" s="66">
        <v>1</v>
      </c>
      <c r="B50" s="66" t="s">
        <v>190</v>
      </c>
      <c r="C50" s="66" t="s">
        <v>191</v>
      </c>
      <c r="D50" s="66" t="s">
        <v>192</v>
      </c>
      <c r="E50" s="66">
        <v>2017.1</v>
      </c>
      <c r="F50" s="66" t="s">
        <v>193</v>
      </c>
      <c r="G50" s="66" t="s">
        <v>194</v>
      </c>
    </row>
    <row r="51" spans="1:7" s="44" customFormat="1" ht="27.75" customHeight="1">
      <c r="A51" s="66">
        <v>2</v>
      </c>
      <c r="B51" s="66" t="s">
        <v>103</v>
      </c>
      <c r="C51" s="66" t="s">
        <v>195</v>
      </c>
      <c r="D51" s="66" t="s">
        <v>196</v>
      </c>
      <c r="E51" s="66">
        <v>2017.5</v>
      </c>
      <c r="F51" s="66" t="s">
        <v>197</v>
      </c>
      <c r="G51" s="66" t="s">
        <v>198</v>
      </c>
    </row>
    <row r="52" spans="1:7" s="44" customFormat="1" ht="27.75" customHeight="1">
      <c r="A52" s="66">
        <v>3</v>
      </c>
      <c r="B52" s="60" t="s">
        <v>180</v>
      </c>
      <c r="C52" s="66" t="s">
        <v>195</v>
      </c>
      <c r="D52" s="66" t="s">
        <v>196</v>
      </c>
      <c r="E52" s="66">
        <v>2017.5</v>
      </c>
      <c r="F52" s="66" t="s">
        <v>197</v>
      </c>
      <c r="G52" s="66" t="s">
        <v>198</v>
      </c>
    </row>
    <row r="53" spans="1:7" s="44" customFormat="1" ht="27.75" customHeight="1">
      <c r="A53" s="66">
        <v>4</v>
      </c>
      <c r="B53" s="59" t="s">
        <v>59</v>
      </c>
      <c r="C53" s="66" t="s">
        <v>195</v>
      </c>
      <c r="D53" s="66" t="s">
        <v>196</v>
      </c>
      <c r="E53" s="66">
        <v>2017.5</v>
      </c>
      <c r="F53" s="66" t="s">
        <v>197</v>
      </c>
      <c r="G53" s="66" t="s">
        <v>198</v>
      </c>
    </row>
    <row r="54" spans="1:7" s="43" customFormat="1" ht="27.75" customHeight="1">
      <c r="A54" s="67"/>
      <c r="B54" s="68"/>
      <c r="C54" s="68"/>
      <c r="D54" s="68"/>
      <c r="E54" s="68"/>
      <c r="F54" s="68"/>
      <c r="G54" s="66"/>
    </row>
    <row r="55" spans="1:7" s="45" customFormat="1" ht="27.75" customHeight="1">
      <c r="A55" s="69" t="s">
        <v>199</v>
      </c>
      <c r="B55" s="69"/>
      <c r="C55" s="69"/>
      <c r="D55" s="69"/>
      <c r="E55" s="69"/>
      <c r="F55" s="69"/>
      <c r="G55" s="69"/>
    </row>
    <row r="56" spans="1:7" s="45" customFormat="1" ht="27.75" customHeight="1">
      <c r="A56" s="56" t="s">
        <v>200</v>
      </c>
      <c r="B56" s="56"/>
      <c r="C56" s="56"/>
      <c r="D56" s="56"/>
      <c r="E56" s="56"/>
      <c r="F56" s="56"/>
      <c r="G56" s="56"/>
    </row>
    <row r="57" spans="1:7" s="45" customFormat="1" ht="27.75" customHeight="1">
      <c r="A57" s="24" t="s">
        <v>2</v>
      </c>
      <c r="B57" s="24" t="s">
        <v>201</v>
      </c>
      <c r="C57" s="24" t="s">
        <v>202</v>
      </c>
      <c r="D57" s="24" t="s">
        <v>203</v>
      </c>
      <c r="E57" s="24" t="s">
        <v>204</v>
      </c>
      <c r="F57" s="58" t="s">
        <v>205</v>
      </c>
      <c r="G57" s="70"/>
    </row>
    <row r="58" spans="1:7" s="45" customFormat="1" ht="27.75" customHeight="1">
      <c r="A58" s="24">
        <v>1</v>
      </c>
      <c r="B58" s="60" t="s">
        <v>9</v>
      </c>
      <c r="C58" s="71" t="s">
        <v>206</v>
      </c>
      <c r="D58" s="60" t="s">
        <v>207</v>
      </c>
      <c r="E58" s="24" t="s">
        <v>208</v>
      </c>
      <c r="F58" s="60" t="s">
        <v>209</v>
      </c>
      <c r="G58" s="70"/>
    </row>
    <row r="59" spans="1:7" s="45" customFormat="1" ht="27.75" customHeight="1">
      <c r="A59" s="60">
        <v>2</v>
      </c>
      <c r="B59" s="60" t="s">
        <v>9</v>
      </c>
      <c r="C59" s="71" t="s">
        <v>210</v>
      </c>
      <c r="D59" s="60" t="s">
        <v>211</v>
      </c>
      <c r="E59" s="60" t="s">
        <v>212</v>
      </c>
      <c r="F59" s="60" t="s">
        <v>209</v>
      </c>
      <c r="G59" s="72"/>
    </row>
    <row r="60" spans="1:7" s="46" customFormat="1" ht="27.75" customHeight="1">
      <c r="A60" s="60">
        <v>3</v>
      </c>
      <c r="B60" s="60" t="s">
        <v>213</v>
      </c>
      <c r="C60" s="73" t="s">
        <v>214</v>
      </c>
      <c r="D60" s="60" t="s">
        <v>215</v>
      </c>
      <c r="E60" s="60" t="s">
        <v>216</v>
      </c>
      <c r="F60" s="60" t="s">
        <v>217</v>
      </c>
      <c r="G60" s="72"/>
    </row>
    <row r="61" spans="1:7" s="46" customFormat="1" ht="27.75" customHeight="1">
      <c r="A61" s="60">
        <v>4</v>
      </c>
      <c r="B61" s="60" t="s">
        <v>218</v>
      </c>
      <c r="C61" s="60" t="s">
        <v>219</v>
      </c>
      <c r="D61" s="60" t="s">
        <v>220</v>
      </c>
      <c r="E61" s="60" t="s">
        <v>221</v>
      </c>
      <c r="F61" s="60" t="s">
        <v>222</v>
      </c>
      <c r="G61" s="74"/>
    </row>
    <row r="62" spans="1:7" s="46" customFormat="1" ht="31.5" customHeight="1">
      <c r="A62" s="60">
        <v>5</v>
      </c>
      <c r="B62" s="60" t="s">
        <v>180</v>
      </c>
      <c r="C62" s="60" t="s">
        <v>219</v>
      </c>
      <c r="D62" s="60" t="s">
        <v>220</v>
      </c>
      <c r="E62" s="60" t="s">
        <v>221</v>
      </c>
      <c r="F62" s="60" t="s">
        <v>222</v>
      </c>
      <c r="G62" s="74"/>
    </row>
    <row r="63" spans="1:7" s="47" customFormat="1" ht="27.75" customHeight="1">
      <c r="A63" s="60">
        <v>9</v>
      </c>
      <c r="B63" s="75" t="s">
        <v>80</v>
      </c>
      <c r="C63" s="75" t="s">
        <v>223</v>
      </c>
      <c r="D63" s="75" t="s">
        <v>224</v>
      </c>
      <c r="E63" s="75" t="s">
        <v>225</v>
      </c>
      <c r="F63" s="75" t="s">
        <v>226</v>
      </c>
      <c r="G63" s="76"/>
    </row>
    <row r="64" spans="1:7" s="45" customFormat="1" ht="27.75" customHeight="1">
      <c r="A64" s="60">
        <v>10</v>
      </c>
      <c r="B64" s="60" t="s">
        <v>157</v>
      </c>
      <c r="C64" s="60" t="s">
        <v>227</v>
      </c>
      <c r="D64" s="75" t="s">
        <v>224</v>
      </c>
      <c r="E64" s="60" t="s">
        <v>228</v>
      </c>
      <c r="F64" s="60" t="s">
        <v>226</v>
      </c>
      <c r="G64" s="72"/>
    </row>
    <row r="65" spans="1:7" ht="27.75" customHeight="1">
      <c r="A65" s="60">
        <v>11</v>
      </c>
      <c r="B65" s="60" t="s">
        <v>229</v>
      </c>
      <c r="C65" s="77" t="s">
        <v>230</v>
      </c>
      <c r="D65" s="60" t="s">
        <v>231</v>
      </c>
      <c r="E65" s="60" t="s">
        <v>232</v>
      </c>
      <c r="F65" s="78" t="s">
        <v>226</v>
      </c>
      <c r="G65" s="72"/>
    </row>
    <row r="66" spans="1:7" s="48" customFormat="1" ht="27.75" customHeight="1">
      <c r="A66" s="60">
        <v>12</v>
      </c>
      <c r="B66" s="60" t="s">
        <v>34</v>
      </c>
      <c r="C66" s="77" t="s">
        <v>233</v>
      </c>
      <c r="D66" s="60" t="s">
        <v>231</v>
      </c>
      <c r="E66" s="60" t="s">
        <v>234</v>
      </c>
      <c r="F66" s="60" t="s">
        <v>226</v>
      </c>
      <c r="G66" s="72"/>
    </row>
    <row r="67" spans="1:7" s="45" customFormat="1" ht="27.75" customHeight="1">
      <c r="A67" s="60">
        <v>13</v>
      </c>
      <c r="B67" s="60" t="s">
        <v>235</v>
      </c>
      <c r="C67" s="60" t="s">
        <v>236</v>
      </c>
      <c r="D67" s="60" t="s">
        <v>231</v>
      </c>
      <c r="E67" s="60" t="s">
        <v>237</v>
      </c>
      <c r="F67" s="60" t="s">
        <v>226</v>
      </c>
      <c r="G67" s="72"/>
    </row>
    <row r="68" spans="1:7" s="45" customFormat="1" ht="27.75" customHeight="1">
      <c r="A68" s="60">
        <v>14</v>
      </c>
      <c r="B68" s="60" t="s">
        <v>77</v>
      </c>
      <c r="C68" s="60" t="s">
        <v>238</v>
      </c>
      <c r="D68" s="60" t="s">
        <v>239</v>
      </c>
      <c r="E68" s="60" t="s">
        <v>240</v>
      </c>
      <c r="F68" s="60" t="s">
        <v>226</v>
      </c>
      <c r="G68" s="72"/>
    </row>
    <row r="69" spans="1:7" s="45" customFormat="1" ht="27.75" customHeight="1">
      <c r="A69" s="60">
        <v>15</v>
      </c>
      <c r="B69" s="60" t="s">
        <v>49</v>
      </c>
      <c r="C69" s="60" t="s">
        <v>241</v>
      </c>
      <c r="D69" s="60" t="s">
        <v>239</v>
      </c>
      <c r="E69" s="60" t="s">
        <v>242</v>
      </c>
      <c r="F69" s="60" t="s">
        <v>226</v>
      </c>
      <c r="G69" s="72"/>
    </row>
    <row r="70" spans="1:7" s="49" customFormat="1" ht="27.75" customHeight="1">
      <c r="A70" s="60">
        <v>16</v>
      </c>
      <c r="B70" s="67" t="s">
        <v>243</v>
      </c>
      <c r="C70" s="60" t="s">
        <v>244</v>
      </c>
      <c r="D70" s="60" t="s">
        <v>245</v>
      </c>
      <c r="E70" s="60" t="s">
        <v>246</v>
      </c>
      <c r="F70" s="60" t="s">
        <v>226</v>
      </c>
      <c r="G70" s="72"/>
    </row>
    <row r="71" spans="1:7" s="45" customFormat="1" ht="27.75" customHeight="1">
      <c r="A71" s="60">
        <v>17</v>
      </c>
      <c r="B71" s="60" t="s">
        <v>157</v>
      </c>
      <c r="C71" s="60" t="s">
        <v>247</v>
      </c>
      <c r="D71" s="60" t="s">
        <v>245</v>
      </c>
      <c r="E71" s="60" t="s">
        <v>248</v>
      </c>
      <c r="F71" s="60" t="s">
        <v>226</v>
      </c>
      <c r="G71" s="72"/>
    </row>
    <row r="72" spans="1:7" s="45" customFormat="1" ht="27.75" customHeight="1">
      <c r="A72" s="60">
        <v>18</v>
      </c>
      <c r="B72" s="60" t="s">
        <v>249</v>
      </c>
      <c r="C72" s="60" t="s">
        <v>250</v>
      </c>
      <c r="D72" s="60" t="s">
        <v>245</v>
      </c>
      <c r="E72" s="60" t="s">
        <v>251</v>
      </c>
      <c r="F72" s="60" t="s">
        <v>226</v>
      </c>
      <c r="G72" s="72"/>
    </row>
    <row r="73" spans="1:7" s="47" customFormat="1" ht="27.75" customHeight="1">
      <c r="A73" s="60">
        <v>19</v>
      </c>
      <c r="B73" s="75" t="s">
        <v>80</v>
      </c>
      <c r="C73" s="75" t="s">
        <v>252</v>
      </c>
      <c r="D73" s="75" t="s">
        <v>253</v>
      </c>
      <c r="E73" s="75" t="s">
        <v>254</v>
      </c>
      <c r="F73" s="75" t="s">
        <v>226</v>
      </c>
      <c r="G73" s="76"/>
    </row>
    <row r="74" spans="1:7" s="46" customFormat="1" ht="27.75" customHeight="1">
      <c r="A74" s="60">
        <v>20</v>
      </c>
      <c r="B74" s="60" t="s">
        <v>255</v>
      </c>
      <c r="C74" s="73" t="s">
        <v>256</v>
      </c>
      <c r="D74" s="60" t="s">
        <v>253</v>
      </c>
      <c r="E74" s="60" t="s">
        <v>257</v>
      </c>
      <c r="F74" s="60" t="s">
        <v>226</v>
      </c>
      <c r="G74" s="72"/>
    </row>
    <row r="75" spans="1:7" s="45" customFormat="1" ht="27.75" customHeight="1">
      <c r="A75" s="60">
        <v>21</v>
      </c>
      <c r="B75" s="60" t="s">
        <v>77</v>
      </c>
      <c r="C75" s="60" t="s">
        <v>258</v>
      </c>
      <c r="D75" s="60" t="s">
        <v>253</v>
      </c>
      <c r="E75" s="60" t="s">
        <v>259</v>
      </c>
      <c r="F75" s="60" t="s">
        <v>226</v>
      </c>
      <c r="G75" s="72"/>
    </row>
    <row r="76" spans="1:7" s="46" customFormat="1" ht="27.75" customHeight="1">
      <c r="A76" s="60">
        <v>22</v>
      </c>
      <c r="B76" s="60" t="s">
        <v>39</v>
      </c>
      <c r="C76" s="73" t="s">
        <v>260</v>
      </c>
      <c r="D76" s="60" t="s">
        <v>253</v>
      </c>
      <c r="E76" s="60" t="s">
        <v>261</v>
      </c>
      <c r="F76" s="60" t="s">
        <v>226</v>
      </c>
      <c r="G76" s="72"/>
    </row>
    <row r="77" spans="1:7" s="45" customFormat="1" ht="27.75" customHeight="1">
      <c r="A77" s="60">
        <v>23</v>
      </c>
      <c r="B77" s="59" t="s">
        <v>138</v>
      </c>
      <c r="C77" s="71" t="s">
        <v>262</v>
      </c>
      <c r="D77" s="60" t="s">
        <v>253</v>
      </c>
      <c r="E77" s="60" t="s">
        <v>263</v>
      </c>
      <c r="F77" s="60" t="s">
        <v>226</v>
      </c>
      <c r="G77" s="72"/>
    </row>
    <row r="78" spans="1:7" s="46" customFormat="1" ht="27.75" customHeight="1">
      <c r="A78" s="60">
        <v>24</v>
      </c>
      <c r="B78" s="60" t="s">
        <v>235</v>
      </c>
      <c r="C78" s="60" t="s">
        <v>264</v>
      </c>
      <c r="D78" s="60" t="s">
        <v>253</v>
      </c>
      <c r="E78" s="60" t="s">
        <v>265</v>
      </c>
      <c r="F78" s="60" t="s">
        <v>226</v>
      </c>
      <c r="G78" s="72"/>
    </row>
    <row r="79" spans="1:7" s="46" customFormat="1" ht="27.75" customHeight="1">
      <c r="A79" s="60">
        <v>25</v>
      </c>
      <c r="B79" s="60" t="s">
        <v>34</v>
      </c>
      <c r="C79" s="60" t="s">
        <v>266</v>
      </c>
      <c r="D79" s="60" t="s">
        <v>253</v>
      </c>
      <c r="E79" s="60" t="s">
        <v>267</v>
      </c>
      <c r="F79" s="60" t="s">
        <v>226</v>
      </c>
      <c r="G79" s="72"/>
    </row>
    <row r="80" spans="1:7" s="46" customFormat="1" ht="27.75" customHeight="1">
      <c r="A80" s="60">
        <v>26</v>
      </c>
      <c r="B80" s="79" t="s">
        <v>268</v>
      </c>
      <c r="C80" s="77" t="s">
        <v>269</v>
      </c>
      <c r="D80" s="60" t="s">
        <v>270</v>
      </c>
      <c r="E80" s="60" t="s">
        <v>271</v>
      </c>
      <c r="F80" s="60" t="s">
        <v>226</v>
      </c>
      <c r="G80" s="72"/>
    </row>
    <row r="81" spans="1:7" s="46" customFormat="1" ht="27.75" customHeight="1">
      <c r="A81" s="60">
        <v>27</v>
      </c>
      <c r="B81" s="60" t="s">
        <v>166</v>
      </c>
      <c r="C81" s="60" t="s">
        <v>272</v>
      </c>
      <c r="D81" s="60" t="s">
        <v>253</v>
      </c>
      <c r="E81" s="60" t="s">
        <v>273</v>
      </c>
      <c r="F81" s="60" t="s">
        <v>226</v>
      </c>
      <c r="G81" s="72"/>
    </row>
    <row r="82" spans="1:7" s="46" customFormat="1" ht="27.75" customHeight="1">
      <c r="A82" s="60">
        <v>28</v>
      </c>
      <c r="B82" s="60" t="s">
        <v>39</v>
      </c>
      <c r="C82" s="60" t="s">
        <v>274</v>
      </c>
      <c r="D82" s="60" t="s">
        <v>211</v>
      </c>
      <c r="E82" s="60">
        <v>169</v>
      </c>
      <c r="F82" s="60" t="s">
        <v>226</v>
      </c>
      <c r="G82" s="72"/>
    </row>
    <row r="83" spans="1:7" s="46" customFormat="1" ht="27.75" customHeight="1">
      <c r="A83" s="60">
        <v>29</v>
      </c>
      <c r="B83" s="60" t="s">
        <v>49</v>
      </c>
      <c r="C83" s="60" t="s">
        <v>274</v>
      </c>
      <c r="D83" s="60" t="s">
        <v>211</v>
      </c>
      <c r="E83" s="60">
        <v>169</v>
      </c>
      <c r="F83" s="60" t="s">
        <v>226</v>
      </c>
      <c r="G83" s="72"/>
    </row>
    <row r="84" spans="1:7" s="45" customFormat="1" ht="27.75" customHeight="1">
      <c r="A84" s="60">
        <v>30</v>
      </c>
      <c r="B84" s="60" t="s">
        <v>67</v>
      </c>
      <c r="C84" s="60" t="s">
        <v>275</v>
      </c>
      <c r="D84" s="60" t="s">
        <v>276</v>
      </c>
      <c r="E84" s="60" t="s">
        <v>277</v>
      </c>
      <c r="F84" s="60" t="s">
        <v>209</v>
      </c>
      <c r="G84" s="72"/>
    </row>
    <row r="85" spans="1:7" s="46" customFormat="1" ht="27.75" customHeight="1">
      <c r="A85" s="60">
        <v>31</v>
      </c>
      <c r="B85" s="60" t="s">
        <v>99</v>
      </c>
      <c r="C85" s="60" t="s">
        <v>278</v>
      </c>
      <c r="D85" s="60" t="s">
        <v>207</v>
      </c>
      <c r="E85" s="60" t="s">
        <v>279</v>
      </c>
      <c r="F85" s="60" t="s">
        <v>209</v>
      </c>
      <c r="G85" s="72"/>
    </row>
    <row r="86" spans="1:7" s="46" customFormat="1" ht="27.75" customHeight="1">
      <c r="A86" s="60">
        <v>32</v>
      </c>
      <c r="B86" s="60" t="s">
        <v>160</v>
      </c>
      <c r="C86" s="60" t="s">
        <v>280</v>
      </c>
      <c r="D86" s="60" t="s">
        <v>281</v>
      </c>
      <c r="E86" s="60" t="s">
        <v>282</v>
      </c>
      <c r="F86" s="60" t="s">
        <v>209</v>
      </c>
      <c r="G86" s="72"/>
    </row>
    <row r="87" spans="1:7" s="46" customFormat="1" ht="27.75" customHeight="1">
      <c r="A87" s="60">
        <v>33</v>
      </c>
      <c r="B87" s="60" t="s">
        <v>80</v>
      </c>
      <c r="C87" s="60" t="s">
        <v>283</v>
      </c>
      <c r="D87" s="60" t="s">
        <v>281</v>
      </c>
      <c r="E87" s="60" t="s">
        <v>284</v>
      </c>
      <c r="F87" s="60" t="s">
        <v>209</v>
      </c>
      <c r="G87" s="72"/>
    </row>
    <row r="88" spans="1:7" s="46" customFormat="1" ht="27.75" customHeight="1">
      <c r="A88" s="60">
        <v>34</v>
      </c>
      <c r="B88" s="60" t="s">
        <v>285</v>
      </c>
      <c r="C88" s="60" t="s">
        <v>286</v>
      </c>
      <c r="D88" s="60" t="s">
        <v>281</v>
      </c>
      <c r="E88" s="60" t="s">
        <v>287</v>
      </c>
      <c r="F88" s="60" t="s">
        <v>209</v>
      </c>
      <c r="G88" s="72"/>
    </row>
    <row r="89" spans="1:7" s="46" customFormat="1" ht="27.75" customHeight="1">
      <c r="A89" s="60">
        <v>35</v>
      </c>
      <c r="B89" s="60" t="s">
        <v>255</v>
      </c>
      <c r="C89" s="60" t="s">
        <v>288</v>
      </c>
      <c r="D89" s="60" t="s">
        <v>289</v>
      </c>
      <c r="E89" s="60" t="s">
        <v>290</v>
      </c>
      <c r="F89" s="60" t="s">
        <v>226</v>
      </c>
      <c r="G89" s="72"/>
    </row>
    <row r="90" spans="1:7" s="46" customFormat="1" ht="27.75" customHeight="1">
      <c r="A90" s="60">
        <v>36</v>
      </c>
      <c r="B90" s="60" t="s">
        <v>80</v>
      </c>
      <c r="C90" s="60" t="s">
        <v>291</v>
      </c>
      <c r="D90" s="60" t="s">
        <v>289</v>
      </c>
      <c r="E90" s="60" t="s">
        <v>292</v>
      </c>
      <c r="F90" s="60" t="s">
        <v>226</v>
      </c>
      <c r="G90" s="72"/>
    </row>
    <row r="91" spans="1:7" s="46" customFormat="1" ht="27.75" customHeight="1">
      <c r="A91" s="60">
        <v>37</v>
      </c>
      <c r="B91" s="60" t="s">
        <v>293</v>
      </c>
      <c r="C91" s="60" t="s">
        <v>294</v>
      </c>
      <c r="D91" s="60" t="s">
        <v>289</v>
      </c>
      <c r="E91" s="60" t="s">
        <v>295</v>
      </c>
      <c r="F91" s="60" t="s">
        <v>226</v>
      </c>
      <c r="G91" s="72"/>
    </row>
    <row r="92" spans="1:7" s="46" customFormat="1" ht="27.75" customHeight="1">
      <c r="A92" s="60">
        <v>38</v>
      </c>
      <c r="B92" s="60" t="s">
        <v>80</v>
      </c>
      <c r="C92" s="60" t="s">
        <v>296</v>
      </c>
      <c r="D92" s="60" t="s">
        <v>289</v>
      </c>
      <c r="E92" s="60" t="s">
        <v>297</v>
      </c>
      <c r="F92" s="60" t="s">
        <v>226</v>
      </c>
      <c r="G92" s="72"/>
    </row>
    <row r="93" spans="1:7" s="46" customFormat="1" ht="27.75" customHeight="1">
      <c r="A93" s="60">
        <v>39</v>
      </c>
      <c r="B93" s="60" t="s">
        <v>285</v>
      </c>
      <c r="C93" s="60" t="s">
        <v>298</v>
      </c>
      <c r="D93" s="60" t="s">
        <v>289</v>
      </c>
      <c r="E93" s="60" t="s">
        <v>299</v>
      </c>
      <c r="F93" s="60" t="s">
        <v>226</v>
      </c>
      <c r="G93" s="72"/>
    </row>
    <row r="94" spans="1:7" s="46" customFormat="1" ht="27.75" customHeight="1">
      <c r="A94" s="60">
        <v>40</v>
      </c>
      <c r="B94" s="60" t="s">
        <v>243</v>
      </c>
      <c r="C94" s="60" t="s">
        <v>300</v>
      </c>
      <c r="D94" s="60" t="s">
        <v>289</v>
      </c>
      <c r="E94" s="60" t="s">
        <v>301</v>
      </c>
      <c r="F94" s="60" t="s">
        <v>226</v>
      </c>
      <c r="G94" s="72"/>
    </row>
    <row r="95" spans="1:7" s="46" customFormat="1" ht="27.75" customHeight="1">
      <c r="A95" s="60">
        <v>41</v>
      </c>
      <c r="B95" s="60" t="s">
        <v>249</v>
      </c>
      <c r="C95" s="60" t="s">
        <v>21</v>
      </c>
      <c r="D95" s="60" t="s">
        <v>289</v>
      </c>
      <c r="E95" s="60" t="s">
        <v>302</v>
      </c>
      <c r="F95" s="60" t="s">
        <v>226</v>
      </c>
      <c r="G95" s="72"/>
    </row>
    <row r="96" spans="1:7" s="46" customFormat="1" ht="27.75" customHeight="1">
      <c r="A96" s="60">
        <v>42</v>
      </c>
      <c r="B96" s="59" t="s">
        <v>138</v>
      </c>
      <c r="C96" s="73" t="s">
        <v>303</v>
      </c>
      <c r="D96" s="60" t="s">
        <v>289</v>
      </c>
      <c r="E96" s="60" t="s">
        <v>304</v>
      </c>
      <c r="F96" s="60" t="s">
        <v>226</v>
      </c>
      <c r="G96" s="72"/>
    </row>
    <row r="97" spans="1:7" s="46" customFormat="1" ht="27.75" customHeight="1">
      <c r="A97" s="60">
        <v>43</v>
      </c>
      <c r="B97" s="59" t="s">
        <v>138</v>
      </c>
      <c r="C97" s="73" t="s">
        <v>305</v>
      </c>
      <c r="D97" s="60" t="s">
        <v>289</v>
      </c>
      <c r="E97" s="60" t="s">
        <v>306</v>
      </c>
      <c r="F97" s="60" t="s">
        <v>226</v>
      </c>
      <c r="G97" s="72"/>
    </row>
    <row r="98" spans="1:7" s="46" customFormat="1" ht="27.75" customHeight="1">
      <c r="A98" s="60">
        <v>44</v>
      </c>
      <c r="B98" s="59" t="s">
        <v>138</v>
      </c>
      <c r="C98" s="73" t="s">
        <v>307</v>
      </c>
      <c r="D98" s="60" t="s">
        <v>289</v>
      </c>
      <c r="E98" s="60" t="s">
        <v>308</v>
      </c>
      <c r="F98" s="60" t="s">
        <v>226</v>
      </c>
      <c r="G98" s="72"/>
    </row>
    <row r="99" spans="1:7" s="46" customFormat="1" ht="27.75" customHeight="1">
      <c r="A99" s="60">
        <v>45</v>
      </c>
      <c r="B99" s="60" t="s">
        <v>49</v>
      </c>
      <c r="C99" s="73" t="s">
        <v>309</v>
      </c>
      <c r="D99" s="60" t="s">
        <v>289</v>
      </c>
      <c r="E99" s="60" t="s">
        <v>310</v>
      </c>
      <c r="F99" s="60" t="s">
        <v>226</v>
      </c>
      <c r="G99" s="72"/>
    </row>
    <row r="100" spans="1:7" s="46" customFormat="1" ht="27.75" customHeight="1">
      <c r="A100" s="60">
        <v>46</v>
      </c>
      <c r="B100" s="59" t="s">
        <v>138</v>
      </c>
      <c r="C100" s="73" t="s">
        <v>311</v>
      </c>
      <c r="D100" s="60" t="s">
        <v>289</v>
      </c>
      <c r="E100" s="60" t="s">
        <v>312</v>
      </c>
      <c r="F100" s="60" t="s">
        <v>226</v>
      </c>
      <c r="G100" s="72"/>
    </row>
    <row r="101" spans="1:7" s="46" customFormat="1" ht="27.75" customHeight="1">
      <c r="A101" s="60">
        <v>47</v>
      </c>
      <c r="B101" s="60" t="s">
        <v>313</v>
      </c>
      <c r="C101" s="73" t="s">
        <v>314</v>
      </c>
      <c r="D101" s="60" t="s">
        <v>315</v>
      </c>
      <c r="E101" s="60" t="s">
        <v>316</v>
      </c>
      <c r="F101" s="60" t="s">
        <v>226</v>
      </c>
      <c r="G101" s="72"/>
    </row>
    <row r="102" spans="1:7" s="45" customFormat="1" ht="27.75" customHeight="1">
      <c r="A102" s="60">
        <v>48</v>
      </c>
      <c r="B102" s="60" t="s">
        <v>127</v>
      </c>
      <c r="C102" s="80" t="s">
        <v>132</v>
      </c>
      <c r="D102" s="60" t="s">
        <v>315</v>
      </c>
      <c r="E102" s="60" t="s">
        <v>317</v>
      </c>
      <c r="F102" s="60" t="s">
        <v>226</v>
      </c>
      <c r="G102" s="72"/>
    </row>
    <row r="103" spans="1:7" s="45" customFormat="1" ht="27.75" customHeight="1">
      <c r="A103" s="60">
        <v>49</v>
      </c>
      <c r="B103" s="60" t="s">
        <v>127</v>
      </c>
      <c r="C103" s="77" t="s">
        <v>318</v>
      </c>
      <c r="D103" s="60" t="s">
        <v>319</v>
      </c>
      <c r="E103" s="60" t="s">
        <v>320</v>
      </c>
      <c r="F103" s="60" t="s">
        <v>226</v>
      </c>
      <c r="G103" s="72"/>
    </row>
    <row r="104" spans="1:7" s="49" customFormat="1" ht="27.75" customHeight="1">
      <c r="A104" s="60">
        <v>50</v>
      </c>
      <c r="B104" s="75" t="s">
        <v>44</v>
      </c>
      <c r="C104" s="75" t="s">
        <v>321</v>
      </c>
      <c r="D104" s="75" t="s">
        <v>322</v>
      </c>
      <c r="E104" s="75" t="s">
        <v>323</v>
      </c>
      <c r="F104" s="75" t="s">
        <v>226</v>
      </c>
      <c r="G104" s="76"/>
    </row>
    <row r="105" spans="1:7" s="49" customFormat="1" ht="27.75" customHeight="1">
      <c r="A105" s="60">
        <v>51</v>
      </c>
      <c r="B105" s="75" t="s">
        <v>324</v>
      </c>
      <c r="C105" s="75" t="s">
        <v>325</v>
      </c>
      <c r="D105" s="75" t="s">
        <v>322</v>
      </c>
      <c r="E105" s="75" t="s">
        <v>326</v>
      </c>
      <c r="F105" s="75" t="s">
        <v>226</v>
      </c>
      <c r="G105" s="76"/>
    </row>
    <row r="106" spans="1:7" s="49" customFormat="1" ht="27.75" customHeight="1">
      <c r="A106" s="60">
        <v>52</v>
      </c>
      <c r="B106" s="75" t="s">
        <v>327</v>
      </c>
      <c r="C106" s="71" t="s">
        <v>328</v>
      </c>
      <c r="D106" s="75" t="s">
        <v>322</v>
      </c>
      <c r="E106" s="75" t="s">
        <v>329</v>
      </c>
      <c r="F106" s="75" t="s">
        <v>226</v>
      </c>
      <c r="G106" s="76"/>
    </row>
    <row r="107" spans="1:7" s="49" customFormat="1" ht="27.75" customHeight="1">
      <c r="A107" s="60">
        <v>53</v>
      </c>
      <c r="B107" s="75" t="s">
        <v>330</v>
      </c>
      <c r="C107" s="71" t="s">
        <v>331</v>
      </c>
      <c r="D107" s="75" t="s">
        <v>322</v>
      </c>
      <c r="E107" s="75" t="s">
        <v>332</v>
      </c>
      <c r="F107" s="75" t="s">
        <v>226</v>
      </c>
      <c r="G107" s="76"/>
    </row>
    <row r="108" spans="1:7" s="49" customFormat="1" ht="27.75" customHeight="1">
      <c r="A108" s="60">
        <v>54</v>
      </c>
      <c r="B108" s="75" t="s">
        <v>166</v>
      </c>
      <c r="C108" s="81" t="s">
        <v>333</v>
      </c>
      <c r="D108" s="75" t="s">
        <v>322</v>
      </c>
      <c r="E108" s="75" t="s">
        <v>334</v>
      </c>
      <c r="F108" s="75" t="s">
        <v>226</v>
      </c>
      <c r="G108" s="76"/>
    </row>
    <row r="109" spans="1:7" s="45" customFormat="1" ht="27.75" customHeight="1">
      <c r="A109" s="60">
        <v>55</v>
      </c>
      <c r="B109" s="60" t="s">
        <v>160</v>
      </c>
      <c r="C109" s="71" t="s">
        <v>335</v>
      </c>
      <c r="D109" s="60" t="s">
        <v>336</v>
      </c>
      <c r="E109" s="60" t="s">
        <v>337</v>
      </c>
      <c r="F109" s="60" t="s">
        <v>222</v>
      </c>
      <c r="G109" s="72"/>
    </row>
    <row r="110" spans="1:7" s="45" customFormat="1" ht="27.75" customHeight="1">
      <c r="A110" s="82"/>
      <c r="B110" s="60"/>
      <c r="C110" s="71"/>
      <c r="D110" s="60"/>
      <c r="E110" s="60"/>
      <c r="F110" s="83"/>
      <c r="G110" s="74"/>
    </row>
    <row r="111" spans="1:7" s="50" customFormat="1" ht="27.75" customHeight="1">
      <c r="A111" s="56" t="s">
        <v>338</v>
      </c>
      <c r="B111" s="56"/>
      <c r="C111" s="56"/>
      <c r="D111" s="56"/>
      <c r="E111" s="56"/>
      <c r="F111" s="56"/>
      <c r="G111" s="56"/>
    </row>
    <row r="112" spans="1:7" s="50" customFormat="1" ht="27.75" customHeight="1">
      <c r="A112" s="58" t="s">
        <v>2</v>
      </c>
      <c r="B112" s="58" t="s">
        <v>339</v>
      </c>
      <c r="C112" s="58" t="s">
        <v>340</v>
      </c>
      <c r="D112" s="58" t="s">
        <v>341</v>
      </c>
      <c r="E112" s="58" t="s">
        <v>342</v>
      </c>
      <c r="F112" s="58" t="s">
        <v>343</v>
      </c>
      <c r="G112" s="84"/>
    </row>
    <row r="113" spans="1:7" s="46" customFormat="1" ht="27.75" customHeight="1">
      <c r="A113" s="60">
        <v>1</v>
      </c>
      <c r="B113" s="60" t="s">
        <v>190</v>
      </c>
      <c r="C113" s="60" t="s">
        <v>344</v>
      </c>
      <c r="D113" s="60" t="s">
        <v>345</v>
      </c>
      <c r="E113" s="60" t="s">
        <v>346</v>
      </c>
      <c r="F113" s="60">
        <v>20170525</v>
      </c>
      <c r="G113" s="85"/>
    </row>
    <row r="114" spans="1:7" ht="27.75" customHeight="1">
      <c r="A114" s="60">
        <v>2</v>
      </c>
      <c r="B114" s="67" t="s">
        <v>23</v>
      </c>
      <c r="C114" s="67" t="s">
        <v>347</v>
      </c>
      <c r="D114" s="67" t="s">
        <v>348</v>
      </c>
      <c r="E114" s="67" t="s">
        <v>349</v>
      </c>
      <c r="F114" s="67" t="s">
        <v>350</v>
      </c>
      <c r="G114" s="85"/>
    </row>
    <row r="115" spans="1:7" ht="27.75" customHeight="1">
      <c r="A115" s="60">
        <v>3</v>
      </c>
      <c r="B115" s="67" t="s">
        <v>23</v>
      </c>
      <c r="C115" s="67" t="s">
        <v>351</v>
      </c>
      <c r="D115" s="67" t="s">
        <v>348</v>
      </c>
      <c r="E115" s="112" t="s">
        <v>352</v>
      </c>
      <c r="F115" s="67" t="s">
        <v>353</v>
      </c>
      <c r="G115" s="85"/>
    </row>
    <row r="116" spans="1:7" ht="27.75" customHeight="1">
      <c r="A116" s="60">
        <v>4</v>
      </c>
      <c r="B116" s="67" t="s">
        <v>9</v>
      </c>
      <c r="C116" s="67" t="s">
        <v>354</v>
      </c>
      <c r="D116" s="67" t="s">
        <v>348</v>
      </c>
      <c r="E116" s="112" t="s">
        <v>355</v>
      </c>
      <c r="F116" s="67" t="s">
        <v>356</v>
      </c>
      <c r="G116" s="85"/>
    </row>
    <row r="117" spans="1:7" ht="27.75" customHeight="1">
      <c r="A117" s="60">
        <v>5</v>
      </c>
      <c r="B117" s="67" t="s">
        <v>9</v>
      </c>
      <c r="C117" s="67" t="s">
        <v>357</v>
      </c>
      <c r="D117" s="67" t="s">
        <v>348</v>
      </c>
      <c r="E117" s="67" t="s">
        <v>358</v>
      </c>
      <c r="F117" s="67" t="s">
        <v>359</v>
      </c>
      <c r="G117" s="85"/>
    </row>
    <row r="118" spans="1:7" ht="27.75" customHeight="1">
      <c r="A118" s="60">
        <v>6</v>
      </c>
      <c r="B118" s="67" t="s">
        <v>360</v>
      </c>
      <c r="C118" s="67" t="s">
        <v>361</v>
      </c>
      <c r="D118" s="67" t="s">
        <v>348</v>
      </c>
      <c r="E118" s="112" t="s">
        <v>362</v>
      </c>
      <c r="F118" s="86">
        <v>42906</v>
      </c>
      <c r="G118" s="85"/>
    </row>
    <row r="119" spans="1:7" ht="27.75" customHeight="1">
      <c r="A119" s="60">
        <v>7</v>
      </c>
      <c r="B119" s="67" t="s">
        <v>360</v>
      </c>
      <c r="C119" s="67" t="s">
        <v>363</v>
      </c>
      <c r="D119" s="67" t="s">
        <v>348</v>
      </c>
      <c r="E119" s="112" t="s">
        <v>364</v>
      </c>
      <c r="F119" s="86">
        <v>42906</v>
      </c>
      <c r="G119" s="85"/>
    </row>
    <row r="120" spans="1:7" ht="27.75" customHeight="1">
      <c r="A120" s="60">
        <v>8</v>
      </c>
      <c r="B120" s="67" t="s">
        <v>360</v>
      </c>
      <c r="C120" s="67" t="s">
        <v>365</v>
      </c>
      <c r="D120" s="67" t="s">
        <v>348</v>
      </c>
      <c r="E120" s="112" t="s">
        <v>366</v>
      </c>
      <c r="F120" s="86">
        <v>42913</v>
      </c>
      <c r="G120" s="85"/>
    </row>
    <row r="121" spans="1:7" ht="27.75" customHeight="1">
      <c r="A121" s="60">
        <v>9</v>
      </c>
      <c r="B121" s="67" t="s">
        <v>34</v>
      </c>
      <c r="C121" s="67" t="s">
        <v>367</v>
      </c>
      <c r="D121" s="67" t="s">
        <v>348</v>
      </c>
      <c r="E121" s="112" t="s">
        <v>368</v>
      </c>
      <c r="F121" s="67" t="s">
        <v>369</v>
      </c>
      <c r="G121" s="85"/>
    </row>
    <row r="122" spans="1:7" s="1" customFormat="1" ht="27.75" customHeight="1">
      <c r="A122" s="60">
        <v>10</v>
      </c>
      <c r="B122" s="67" t="s">
        <v>34</v>
      </c>
      <c r="C122" s="67" t="s">
        <v>370</v>
      </c>
      <c r="D122" s="67" t="s">
        <v>345</v>
      </c>
      <c r="E122" s="67" t="s">
        <v>371</v>
      </c>
      <c r="F122" s="67" t="s">
        <v>372</v>
      </c>
      <c r="G122" s="85"/>
    </row>
    <row r="123" spans="1:7" ht="27.75" customHeight="1">
      <c r="A123" s="60">
        <v>11</v>
      </c>
      <c r="B123" s="67" t="s">
        <v>34</v>
      </c>
      <c r="C123" s="67" t="s">
        <v>373</v>
      </c>
      <c r="D123" s="67" t="s">
        <v>345</v>
      </c>
      <c r="E123" s="67" t="s">
        <v>374</v>
      </c>
      <c r="F123" s="67" t="s">
        <v>375</v>
      </c>
      <c r="G123" s="85"/>
    </row>
    <row r="124" spans="1:7" ht="27.75" customHeight="1">
      <c r="A124" s="60">
        <v>12</v>
      </c>
      <c r="B124" s="60" t="s">
        <v>330</v>
      </c>
      <c r="C124" s="60" t="s">
        <v>376</v>
      </c>
      <c r="D124" s="60" t="s">
        <v>377</v>
      </c>
      <c r="E124" s="60" t="s">
        <v>378</v>
      </c>
      <c r="F124" s="60" t="s">
        <v>379</v>
      </c>
      <c r="G124" s="87"/>
    </row>
    <row r="125" spans="1:7" ht="27.75" customHeight="1">
      <c r="A125" s="60">
        <v>13</v>
      </c>
      <c r="B125" s="67" t="s">
        <v>49</v>
      </c>
      <c r="C125" s="67" t="s">
        <v>380</v>
      </c>
      <c r="D125" s="67" t="s">
        <v>381</v>
      </c>
      <c r="E125" s="112" t="s">
        <v>382</v>
      </c>
      <c r="F125" s="67" t="s">
        <v>383</v>
      </c>
      <c r="G125" s="85"/>
    </row>
    <row r="126" spans="1:7" ht="27.75" customHeight="1">
      <c r="A126" s="60">
        <v>14</v>
      </c>
      <c r="B126" s="67" t="s">
        <v>49</v>
      </c>
      <c r="C126" s="67" t="s">
        <v>384</v>
      </c>
      <c r="D126" s="67" t="s">
        <v>381</v>
      </c>
      <c r="E126" s="112" t="s">
        <v>385</v>
      </c>
      <c r="F126" s="67" t="s">
        <v>386</v>
      </c>
      <c r="G126" s="85"/>
    </row>
    <row r="127" spans="1:7" s="1" customFormat="1" ht="27.75" customHeight="1">
      <c r="A127" s="60">
        <v>15</v>
      </c>
      <c r="B127" s="67" t="s">
        <v>49</v>
      </c>
      <c r="C127" s="67" t="s">
        <v>387</v>
      </c>
      <c r="D127" s="67" t="s">
        <v>388</v>
      </c>
      <c r="E127" s="67" t="s">
        <v>389</v>
      </c>
      <c r="F127" s="67" t="s">
        <v>390</v>
      </c>
      <c r="G127" s="85"/>
    </row>
    <row r="128" spans="1:7" s="1" customFormat="1" ht="27.75" customHeight="1">
      <c r="A128" s="60">
        <v>16</v>
      </c>
      <c r="B128" s="67" t="s">
        <v>49</v>
      </c>
      <c r="C128" s="67" t="s">
        <v>391</v>
      </c>
      <c r="D128" s="67" t="s">
        <v>388</v>
      </c>
      <c r="E128" s="67" t="s">
        <v>392</v>
      </c>
      <c r="F128" s="67" t="s">
        <v>393</v>
      </c>
      <c r="G128" s="85"/>
    </row>
    <row r="129" spans="1:7" ht="27.75" customHeight="1">
      <c r="A129" s="60">
        <v>17</v>
      </c>
      <c r="B129" s="67" t="s">
        <v>49</v>
      </c>
      <c r="C129" s="67" t="s">
        <v>394</v>
      </c>
      <c r="D129" s="67" t="s">
        <v>388</v>
      </c>
      <c r="E129" s="67" t="s">
        <v>395</v>
      </c>
      <c r="F129" s="67">
        <v>2017.1107</v>
      </c>
      <c r="G129" s="88"/>
    </row>
    <row r="130" spans="1:7" ht="27.75" customHeight="1">
      <c r="A130" s="60">
        <v>18</v>
      </c>
      <c r="B130" s="67" t="s">
        <v>243</v>
      </c>
      <c r="C130" s="67" t="s">
        <v>396</v>
      </c>
      <c r="D130" s="67" t="s">
        <v>345</v>
      </c>
      <c r="E130" s="112" t="s">
        <v>397</v>
      </c>
      <c r="F130" s="67" t="s">
        <v>398</v>
      </c>
      <c r="G130" s="85"/>
    </row>
    <row r="131" spans="1:7" ht="27.75" customHeight="1">
      <c r="A131" s="60">
        <v>19</v>
      </c>
      <c r="B131" s="67" t="s">
        <v>59</v>
      </c>
      <c r="C131" s="67" t="s">
        <v>399</v>
      </c>
      <c r="D131" s="67" t="s">
        <v>348</v>
      </c>
      <c r="E131" s="112" t="s">
        <v>400</v>
      </c>
      <c r="F131" s="67" t="s">
        <v>401</v>
      </c>
      <c r="G131" s="85"/>
    </row>
    <row r="132" spans="1:7" ht="27.75" customHeight="1">
      <c r="A132" s="60">
        <v>20</v>
      </c>
      <c r="B132" s="67" t="s">
        <v>59</v>
      </c>
      <c r="C132" s="67" t="s">
        <v>402</v>
      </c>
      <c r="D132" s="67" t="s">
        <v>348</v>
      </c>
      <c r="E132" s="67" t="s">
        <v>403</v>
      </c>
      <c r="F132" s="67" t="s">
        <v>404</v>
      </c>
      <c r="G132" s="85"/>
    </row>
    <row r="133" spans="1:7" ht="27.75" customHeight="1">
      <c r="A133" s="60">
        <v>21</v>
      </c>
      <c r="B133" s="67" t="s">
        <v>72</v>
      </c>
      <c r="C133" s="67" t="s">
        <v>405</v>
      </c>
      <c r="D133" s="67" t="s">
        <v>348</v>
      </c>
      <c r="E133" s="112" t="s">
        <v>406</v>
      </c>
      <c r="F133" s="67" t="s">
        <v>407</v>
      </c>
      <c r="G133" s="85"/>
    </row>
    <row r="134" spans="1:7" s="1" customFormat="1" ht="27.75" customHeight="1">
      <c r="A134" s="60">
        <v>22</v>
      </c>
      <c r="B134" s="67" t="s">
        <v>72</v>
      </c>
      <c r="C134" s="67" t="s">
        <v>408</v>
      </c>
      <c r="D134" s="67" t="s">
        <v>348</v>
      </c>
      <c r="E134" s="67" t="s">
        <v>409</v>
      </c>
      <c r="F134" s="67" t="s">
        <v>407</v>
      </c>
      <c r="G134" s="85"/>
    </row>
    <row r="135" spans="1:7" s="1" customFormat="1" ht="27.75" customHeight="1">
      <c r="A135" s="60">
        <v>23</v>
      </c>
      <c r="B135" s="67" t="s">
        <v>72</v>
      </c>
      <c r="C135" s="67" t="s">
        <v>410</v>
      </c>
      <c r="D135" s="67" t="s">
        <v>348</v>
      </c>
      <c r="E135" s="67" t="s">
        <v>411</v>
      </c>
      <c r="F135" s="67" t="s">
        <v>369</v>
      </c>
      <c r="G135" s="85"/>
    </row>
    <row r="136" spans="1:7" s="1" customFormat="1" ht="27.75" customHeight="1">
      <c r="A136" s="60">
        <v>24</v>
      </c>
      <c r="B136" s="67" t="s">
        <v>72</v>
      </c>
      <c r="C136" s="67" t="s">
        <v>412</v>
      </c>
      <c r="D136" s="67" t="s">
        <v>348</v>
      </c>
      <c r="E136" s="67" t="s">
        <v>413</v>
      </c>
      <c r="F136" s="67" t="s">
        <v>369</v>
      </c>
      <c r="G136" s="85"/>
    </row>
    <row r="137" spans="1:7" s="1" customFormat="1" ht="27.75" customHeight="1">
      <c r="A137" s="60">
        <v>25</v>
      </c>
      <c r="B137" s="67" t="s">
        <v>72</v>
      </c>
      <c r="C137" s="67" t="s">
        <v>414</v>
      </c>
      <c r="D137" s="67" t="s">
        <v>348</v>
      </c>
      <c r="E137" s="67" t="s">
        <v>415</v>
      </c>
      <c r="F137" s="67" t="s">
        <v>369</v>
      </c>
      <c r="G137" s="85"/>
    </row>
    <row r="138" spans="1:7" ht="27.75" customHeight="1">
      <c r="A138" s="60">
        <v>26</v>
      </c>
      <c r="B138" s="67" t="s">
        <v>72</v>
      </c>
      <c r="C138" s="67" t="s">
        <v>416</v>
      </c>
      <c r="D138" s="67" t="s">
        <v>348</v>
      </c>
      <c r="E138" s="67" t="s">
        <v>417</v>
      </c>
      <c r="F138" s="67" t="s">
        <v>369</v>
      </c>
      <c r="G138" s="85"/>
    </row>
    <row r="139" spans="1:7" s="46" customFormat="1" ht="27.75" customHeight="1">
      <c r="A139" s="60">
        <v>27</v>
      </c>
      <c r="B139" s="60" t="s">
        <v>80</v>
      </c>
      <c r="C139" s="60" t="s">
        <v>418</v>
      </c>
      <c r="D139" s="60" t="s">
        <v>348</v>
      </c>
      <c r="E139" s="89" t="s">
        <v>419</v>
      </c>
      <c r="F139" s="60" t="s">
        <v>359</v>
      </c>
      <c r="G139" s="90"/>
    </row>
    <row r="140" spans="1:7" s="46" customFormat="1" ht="27.75" customHeight="1">
      <c r="A140" s="60">
        <v>28</v>
      </c>
      <c r="B140" s="60" t="s">
        <v>180</v>
      </c>
      <c r="C140" s="60" t="s">
        <v>420</v>
      </c>
      <c r="D140" s="60" t="s">
        <v>348</v>
      </c>
      <c r="E140" s="89" t="s">
        <v>421</v>
      </c>
      <c r="F140" s="60" t="s">
        <v>350</v>
      </c>
      <c r="G140" s="87"/>
    </row>
    <row r="141" spans="1:7" s="46" customFormat="1" ht="27.75" customHeight="1">
      <c r="A141" s="60">
        <v>29</v>
      </c>
      <c r="B141" s="60" t="s">
        <v>190</v>
      </c>
      <c r="C141" s="60" t="s">
        <v>422</v>
      </c>
      <c r="D141" s="60" t="s">
        <v>348</v>
      </c>
      <c r="E141" s="89" t="s">
        <v>423</v>
      </c>
      <c r="F141" s="60" t="s">
        <v>350</v>
      </c>
      <c r="G141" s="87"/>
    </row>
    <row r="142" spans="1:7" s="46" customFormat="1" ht="27.75" customHeight="1">
      <c r="A142" s="60">
        <v>30</v>
      </c>
      <c r="B142" s="60" t="s">
        <v>424</v>
      </c>
      <c r="C142" s="60" t="s">
        <v>425</v>
      </c>
      <c r="D142" s="60" t="s">
        <v>348</v>
      </c>
      <c r="E142" s="89" t="s">
        <v>426</v>
      </c>
      <c r="F142" s="60" t="s">
        <v>427</v>
      </c>
      <c r="G142" s="87"/>
    </row>
    <row r="143" spans="1:7" s="1" customFormat="1" ht="27.75" customHeight="1">
      <c r="A143" s="60">
        <v>31</v>
      </c>
      <c r="B143" s="60" t="s">
        <v>80</v>
      </c>
      <c r="C143" s="60" t="s">
        <v>428</v>
      </c>
      <c r="D143" s="60" t="s">
        <v>348</v>
      </c>
      <c r="E143" s="89" t="s">
        <v>429</v>
      </c>
      <c r="F143" s="60" t="s">
        <v>430</v>
      </c>
      <c r="G143" s="87"/>
    </row>
    <row r="144" spans="1:7" s="1" customFormat="1" ht="27.75" customHeight="1">
      <c r="A144" s="60">
        <v>32</v>
      </c>
      <c r="B144" s="60" t="s">
        <v>80</v>
      </c>
      <c r="C144" s="60" t="s">
        <v>431</v>
      </c>
      <c r="D144" s="60" t="s">
        <v>348</v>
      </c>
      <c r="E144" s="89" t="s">
        <v>432</v>
      </c>
      <c r="F144" s="60" t="s">
        <v>433</v>
      </c>
      <c r="G144" s="87"/>
    </row>
    <row r="145" spans="1:7" s="1" customFormat="1" ht="27.75" customHeight="1">
      <c r="A145" s="60">
        <v>33</v>
      </c>
      <c r="B145" s="60" t="s">
        <v>434</v>
      </c>
      <c r="C145" s="60" t="s">
        <v>435</v>
      </c>
      <c r="D145" s="60" t="s">
        <v>348</v>
      </c>
      <c r="E145" s="89" t="s">
        <v>436</v>
      </c>
      <c r="F145" s="60" t="s">
        <v>437</v>
      </c>
      <c r="G145" s="87"/>
    </row>
    <row r="146" spans="1:7" s="46" customFormat="1" ht="27.75" customHeight="1">
      <c r="A146" s="60">
        <v>34</v>
      </c>
      <c r="B146" s="60" t="s">
        <v>434</v>
      </c>
      <c r="C146" s="60" t="s">
        <v>438</v>
      </c>
      <c r="D146" s="60" t="s">
        <v>348</v>
      </c>
      <c r="E146" s="89" t="s">
        <v>439</v>
      </c>
      <c r="F146" s="60" t="s">
        <v>437</v>
      </c>
      <c r="G146" s="87"/>
    </row>
    <row r="147" spans="1:7" s="46" customFormat="1" ht="27.75" customHeight="1">
      <c r="A147" s="60">
        <v>35</v>
      </c>
      <c r="B147" s="60" t="s">
        <v>440</v>
      </c>
      <c r="C147" s="60" t="s">
        <v>441</v>
      </c>
      <c r="D147" s="60" t="s">
        <v>348</v>
      </c>
      <c r="E147" s="60" t="s">
        <v>442</v>
      </c>
      <c r="F147" s="60" t="s">
        <v>443</v>
      </c>
      <c r="G147" s="87"/>
    </row>
    <row r="148" spans="1:7" s="46" customFormat="1" ht="27.75" customHeight="1">
      <c r="A148" s="60">
        <v>36</v>
      </c>
      <c r="B148" s="60" t="s">
        <v>444</v>
      </c>
      <c r="C148" s="60" t="s">
        <v>445</v>
      </c>
      <c r="D148" s="60" t="s">
        <v>348</v>
      </c>
      <c r="E148" s="60" t="s">
        <v>446</v>
      </c>
      <c r="F148" s="60" t="s">
        <v>447</v>
      </c>
      <c r="G148" s="87"/>
    </row>
    <row r="149" spans="1:7" s="46" customFormat="1" ht="27.75" customHeight="1">
      <c r="A149" s="60">
        <v>37</v>
      </c>
      <c r="B149" s="60" t="s">
        <v>218</v>
      </c>
      <c r="C149" s="60" t="s">
        <v>448</v>
      </c>
      <c r="D149" s="60" t="s">
        <v>345</v>
      </c>
      <c r="E149" s="111" t="s">
        <v>449</v>
      </c>
      <c r="F149" s="60" t="s">
        <v>450</v>
      </c>
      <c r="G149" s="87"/>
    </row>
    <row r="150" spans="1:7" s="46" customFormat="1" ht="27.75" customHeight="1">
      <c r="A150" s="60">
        <v>38</v>
      </c>
      <c r="B150" s="60" t="s">
        <v>103</v>
      </c>
      <c r="C150" s="60" t="s">
        <v>451</v>
      </c>
      <c r="D150" s="60" t="s">
        <v>348</v>
      </c>
      <c r="E150" s="111" t="s">
        <v>452</v>
      </c>
      <c r="F150" s="60" t="s">
        <v>453</v>
      </c>
      <c r="G150" s="87"/>
    </row>
    <row r="151" spans="1:7" ht="27.75" customHeight="1">
      <c r="A151" s="60">
        <v>39</v>
      </c>
      <c r="B151" s="67" t="s">
        <v>160</v>
      </c>
      <c r="C151" s="67" t="s">
        <v>454</v>
      </c>
      <c r="D151" s="67" t="s">
        <v>348</v>
      </c>
      <c r="E151" s="112" t="s">
        <v>455</v>
      </c>
      <c r="F151" s="67" t="s">
        <v>456</v>
      </c>
      <c r="G151" s="85"/>
    </row>
    <row r="152" spans="1:7" s="46" customFormat="1" ht="27.75" customHeight="1">
      <c r="A152" s="60">
        <v>40</v>
      </c>
      <c r="B152" s="60" t="s">
        <v>457</v>
      </c>
      <c r="C152" s="60" t="s">
        <v>458</v>
      </c>
      <c r="D152" s="60" t="s">
        <v>459</v>
      </c>
      <c r="E152" s="60" t="s">
        <v>460</v>
      </c>
      <c r="F152" s="60" t="s">
        <v>450</v>
      </c>
      <c r="G152" s="87"/>
    </row>
    <row r="153" spans="1:7" s="46" customFormat="1" ht="27.75" customHeight="1">
      <c r="A153" s="60">
        <v>41</v>
      </c>
      <c r="B153" s="60" t="s">
        <v>154</v>
      </c>
      <c r="C153" s="60" t="s">
        <v>461</v>
      </c>
      <c r="D153" s="60" t="s">
        <v>348</v>
      </c>
      <c r="E153" s="60" t="s">
        <v>462</v>
      </c>
      <c r="F153" s="60" t="s">
        <v>463</v>
      </c>
      <c r="G153" s="87"/>
    </row>
    <row r="154" spans="1:7" ht="27.75" customHeight="1">
      <c r="A154" s="60">
        <v>42</v>
      </c>
      <c r="B154" s="67" t="s">
        <v>157</v>
      </c>
      <c r="C154" s="67" t="s">
        <v>464</v>
      </c>
      <c r="D154" s="67" t="s">
        <v>348</v>
      </c>
      <c r="E154" s="67" t="s">
        <v>465</v>
      </c>
      <c r="F154" s="67" t="s">
        <v>466</v>
      </c>
      <c r="G154" s="91"/>
    </row>
    <row r="155" spans="1:7" ht="27.75" customHeight="1">
      <c r="A155" s="60">
        <v>43</v>
      </c>
      <c r="B155" s="67" t="s">
        <v>157</v>
      </c>
      <c r="C155" s="67" t="s">
        <v>467</v>
      </c>
      <c r="D155" s="67" t="s">
        <v>348</v>
      </c>
      <c r="E155" s="67" t="s">
        <v>468</v>
      </c>
      <c r="F155" s="67" t="s">
        <v>466</v>
      </c>
      <c r="G155" s="91"/>
    </row>
    <row r="156" spans="1:7" ht="27.75" customHeight="1">
      <c r="A156" s="60">
        <v>44</v>
      </c>
      <c r="B156" s="67" t="s">
        <v>157</v>
      </c>
      <c r="C156" s="67" t="s">
        <v>469</v>
      </c>
      <c r="D156" s="67" t="s">
        <v>348</v>
      </c>
      <c r="E156" s="67" t="s">
        <v>470</v>
      </c>
      <c r="F156" s="67" t="s">
        <v>466</v>
      </c>
      <c r="G156" s="88"/>
    </row>
    <row r="157" spans="1:7" ht="27.75" customHeight="1">
      <c r="A157" s="60">
        <v>45</v>
      </c>
      <c r="B157" s="67" t="s">
        <v>157</v>
      </c>
      <c r="C157" s="67" t="s">
        <v>471</v>
      </c>
      <c r="D157" s="67" t="s">
        <v>348</v>
      </c>
      <c r="E157" s="67" t="s">
        <v>472</v>
      </c>
      <c r="F157" s="67" t="s">
        <v>466</v>
      </c>
      <c r="G157" s="88"/>
    </row>
    <row r="158" spans="1:7" ht="27.75" customHeight="1">
      <c r="A158" s="60">
        <v>46</v>
      </c>
      <c r="B158" s="67" t="s">
        <v>157</v>
      </c>
      <c r="C158" s="67" t="s">
        <v>473</v>
      </c>
      <c r="D158" s="67" t="s">
        <v>348</v>
      </c>
      <c r="E158" s="67" t="s">
        <v>474</v>
      </c>
      <c r="F158" s="67" t="s">
        <v>466</v>
      </c>
      <c r="G158" s="88"/>
    </row>
    <row r="159" spans="1:7" s="46" customFormat="1" ht="27.75" customHeight="1">
      <c r="A159" s="60">
        <v>47</v>
      </c>
      <c r="B159" s="60" t="s">
        <v>285</v>
      </c>
      <c r="C159" s="60" t="s">
        <v>475</v>
      </c>
      <c r="D159" s="60" t="s">
        <v>348</v>
      </c>
      <c r="E159" s="92" t="s">
        <v>476</v>
      </c>
      <c r="F159" s="60" t="s">
        <v>466</v>
      </c>
      <c r="G159" s="87"/>
    </row>
    <row r="160" spans="1:7" ht="27.75" customHeight="1">
      <c r="A160" s="60">
        <v>48</v>
      </c>
      <c r="B160" s="93" t="s">
        <v>148</v>
      </c>
      <c r="C160" s="67" t="s">
        <v>477</v>
      </c>
      <c r="D160" s="67" t="s">
        <v>348</v>
      </c>
      <c r="E160" s="67" t="s">
        <v>478</v>
      </c>
      <c r="F160" s="67" t="s">
        <v>479</v>
      </c>
      <c r="G160" s="87"/>
    </row>
    <row r="161" spans="1:7" ht="27.75" customHeight="1">
      <c r="A161" s="60">
        <v>49</v>
      </c>
      <c r="B161" s="93" t="s">
        <v>148</v>
      </c>
      <c r="C161" s="67" t="s">
        <v>480</v>
      </c>
      <c r="D161" s="67" t="s">
        <v>348</v>
      </c>
      <c r="E161" s="67" t="s">
        <v>481</v>
      </c>
      <c r="F161" s="67" t="s">
        <v>479</v>
      </c>
      <c r="G161" s="87"/>
    </row>
    <row r="162" spans="1:7" ht="27.75" customHeight="1">
      <c r="A162" s="60">
        <v>50</v>
      </c>
      <c r="B162" s="67" t="s">
        <v>434</v>
      </c>
      <c r="C162" s="67" t="s">
        <v>482</v>
      </c>
      <c r="D162" s="67" t="s">
        <v>348</v>
      </c>
      <c r="E162" s="67" t="s">
        <v>483</v>
      </c>
      <c r="F162" s="67" t="s">
        <v>479</v>
      </c>
      <c r="G162" s="85"/>
    </row>
    <row r="163" spans="1:7" ht="27.75" customHeight="1">
      <c r="A163" s="60">
        <v>51</v>
      </c>
      <c r="B163" s="67" t="s">
        <v>434</v>
      </c>
      <c r="C163" s="67" t="s">
        <v>484</v>
      </c>
      <c r="D163" s="67" t="s">
        <v>348</v>
      </c>
      <c r="E163" s="67" t="s">
        <v>485</v>
      </c>
      <c r="F163" s="67" t="s">
        <v>479</v>
      </c>
      <c r="G163" s="85"/>
    </row>
    <row r="164" spans="1:7" ht="27.75" customHeight="1">
      <c r="A164" s="60">
        <v>52</v>
      </c>
      <c r="B164" s="67" t="s">
        <v>434</v>
      </c>
      <c r="C164" s="67" t="s">
        <v>486</v>
      </c>
      <c r="D164" s="67" t="s">
        <v>348</v>
      </c>
      <c r="E164" s="67" t="s">
        <v>487</v>
      </c>
      <c r="F164" s="67" t="s">
        <v>479</v>
      </c>
      <c r="G164" s="85"/>
    </row>
    <row r="165" spans="1:7" ht="27.75" customHeight="1">
      <c r="A165" s="60">
        <v>53</v>
      </c>
      <c r="B165" s="67" t="s">
        <v>434</v>
      </c>
      <c r="C165" s="67" t="s">
        <v>488</v>
      </c>
      <c r="D165" s="67" t="s">
        <v>348</v>
      </c>
      <c r="E165" s="67" t="s">
        <v>489</v>
      </c>
      <c r="F165" s="67" t="s">
        <v>479</v>
      </c>
      <c r="G165" s="85"/>
    </row>
    <row r="166" spans="1:7" s="46" customFormat="1" ht="27.75" customHeight="1">
      <c r="A166" s="60"/>
      <c r="B166" s="60"/>
      <c r="C166" s="77"/>
      <c r="D166" s="60"/>
      <c r="E166" s="60"/>
      <c r="F166" s="60"/>
      <c r="G166" s="87"/>
    </row>
    <row r="167" spans="1:7" s="51" customFormat="1" ht="27.75" customHeight="1">
      <c r="A167" s="67"/>
      <c r="B167" s="94"/>
      <c r="C167" s="95"/>
      <c r="D167" s="94"/>
      <c r="E167" s="94"/>
      <c r="F167" s="94"/>
      <c r="G167" s="96"/>
    </row>
    <row r="168" spans="1:7" ht="27.75" customHeight="1">
      <c r="A168" s="97" t="s">
        <v>490</v>
      </c>
      <c r="B168" s="97"/>
      <c r="C168" s="97"/>
      <c r="D168" s="97"/>
      <c r="E168" s="97"/>
      <c r="F168" s="97"/>
      <c r="G168" s="97"/>
    </row>
    <row r="169" spans="1:7" ht="27.75" customHeight="1">
      <c r="A169" s="58" t="s">
        <v>2</v>
      </c>
      <c r="B169" s="58" t="s">
        <v>491</v>
      </c>
      <c r="C169" s="58" t="s">
        <v>492</v>
      </c>
      <c r="D169" s="58" t="s">
        <v>493</v>
      </c>
      <c r="E169" s="98" t="s">
        <v>494</v>
      </c>
      <c r="F169" s="58" t="s">
        <v>495</v>
      </c>
      <c r="G169" s="58" t="s">
        <v>496</v>
      </c>
    </row>
    <row r="170" spans="1:7" s="46" customFormat="1" ht="27.75" customHeight="1">
      <c r="A170" s="99">
        <v>1</v>
      </c>
      <c r="B170" s="99" t="s">
        <v>497</v>
      </c>
      <c r="C170" s="100" t="s">
        <v>498</v>
      </c>
      <c r="D170" s="99" t="s">
        <v>499</v>
      </c>
      <c r="E170" s="101" t="s">
        <v>500</v>
      </c>
      <c r="F170" s="101" t="s">
        <v>209</v>
      </c>
      <c r="G170" s="113" t="s">
        <v>501</v>
      </c>
    </row>
    <row r="171" spans="1:7" s="1" customFormat="1" ht="27.75" customHeight="1">
      <c r="A171" s="99">
        <v>2</v>
      </c>
      <c r="B171" s="59" t="s">
        <v>138</v>
      </c>
      <c r="C171" s="99" t="s">
        <v>502</v>
      </c>
      <c r="D171" s="99" t="s">
        <v>503</v>
      </c>
      <c r="E171" s="101" t="s">
        <v>504</v>
      </c>
      <c r="F171" s="101" t="s">
        <v>209</v>
      </c>
      <c r="G171" s="113" t="s">
        <v>505</v>
      </c>
    </row>
    <row r="172" spans="1:7" s="52" customFormat="1" ht="27.75" customHeight="1">
      <c r="A172" s="60"/>
      <c r="B172" s="103"/>
      <c r="C172" s="104"/>
      <c r="D172" s="103"/>
      <c r="E172" s="105"/>
      <c r="F172" s="105"/>
      <c r="G172" s="106"/>
    </row>
    <row r="173" spans="1:7" s="51" customFormat="1" ht="27.75" customHeight="1">
      <c r="A173" s="107"/>
      <c r="B173" s="107"/>
      <c r="C173" s="108"/>
      <c r="D173" s="107"/>
      <c r="E173" s="109"/>
      <c r="F173" s="109"/>
      <c r="G173" s="110"/>
    </row>
  </sheetData>
  <sheetProtection/>
  <mergeCells count="6">
    <mergeCell ref="A1:G1"/>
    <mergeCell ref="A2:G2"/>
    <mergeCell ref="A48:G48"/>
    <mergeCell ref="A56:G56"/>
    <mergeCell ref="A111:G111"/>
    <mergeCell ref="A168:G168"/>
  </mergeCells>
  <printOptions/>
  <pageMargins left="0.11" right="0.14" top="0.61" bottom="0.6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S63"/>
  <sheetViews>
    <sheetView workbookViewId="0" topLeftCell="A43">
      <selection activeCell="A17" sqref="A17:IV17"/>
    </sheetView>
  </sheetViews>
  <sheetFormatPr defaultColWidth="9.00390625" defaultRowHeight="14.25"/>
  <cols>
    <col min="1" max="1" width="3.375" style="0" customWidth="1"/>
    <col min="2" max="2" width="6.75390625" style="0" customWidth="1"/>
    <col min="3" max="3" width="7.125" style="0" customWidth="1"/>
    <col min="4" max="4" width="5.625" style="0" customWidth="1"/>
    <col min="5" max="5" width="7.75390625" style="0" customWidth="1"/>
    <col min="6" max="8" width="5.625" style="0" customWidth="1"/>
    <col min="9" max="9" width="5.75390625" style="0" customWidth="1"/>
    <col min="10" max="10" width="8.50390625" style="0" customWidth="1"/>
    <col min="11" max="11" width="5.875" style="0" customWidth="1"/>
    <col min="12" max="12" width="6.25390625" style="0" customWidth="1"/>
    <col min="13" max="13" width="7.625" style="0" customWidth="1"/>
    <col min="14" max="15" width="6.375" style="0" customWidth="1"/>
    <col min="16" max="16" width="5.875" style="0" customWidth="1"/>
    <col min="17" max="17" width="8.375" style="0" customWidth="1"/>
    <col min="18" max="18" width="10.75390625" style="0" customWidth="1"/>
    <col min="19" max="19" width="9.00390625" style="0" customWidth="1"/>
  </cols>
  <sheetData>
    <row r="1" spans="1:17" s="1" customFormat="1" ht="30.75" customHeight="1">
      <c r="A1" s="2" t="s">
        <v>506</v>
      </c>
      <c r="B1" s="2"/>
      <c r="C1" s="2"/>
      <c r="D1" s="2"/>
      <c r="E1" s="2"/>
      <c r="F1" s="2"/>
      <c r="G1" s="2"/>
      <c r="H1" s="2"/>
      <c r="I1" s="2"/>
      <c r="J1" s="2"/>
      <c r="K1" s="2"/>
      <c r="L1" s="2"/>
      <c r="M1" s="2"/>
      <c r="N1" s="2"/>
      <c r="O1" s="2"/>
      <c r="P1" s="2"/>
      <c r="Q1" s="2"/>
    </row>
    <row r="2" spans="1:17" ht="28.5" customHeight="1">
      <c r="A2" s="3" t="s">
        <v>507</v>
      </c>
      <c r="B2" s="3"/>
      <c r="C2" s="3"/>
      <c r="D2" s="3"/>
      <c r="E2" s="3"/>
      <c r="F2" s="3"/>
      <c r="G2" s="3"/>
      <c r="H2" s="3"/>
      <c r="I2" s="3"/>
      <c r="J2" s="3"/>
      <c r="K2" s="3"/>
      <c r="L2" s="3"/>
      <c r="M2" s="3"/>
      <c r="N2" s="3"/>
      <c r="O2" s="3"/>
      <c r="P2" s="3"/>
      <c r="Q2" s="3"/>
    </row>
    <row r="3" spans="1:19" s="1" customFormat="1" ht="21.75" customHeight="1">
      <c r="A3" s="4" t="s">
        <v>2</v>
      </c>
      <c r="B3" s="4" t="s">
        <v>508</v>
      </c>
      <c r="C3" s="4" t="s">
        <v>509</v>
      </c>
      <c r="D3" s="5" t="s">
        <v>510</v>
      </c>
      <c r="E3" s="6"/>
      <c r="F3" s="6"/>
      <c r="G3" s="6"/>
      <c r="H3" s="6"/>
      <c r="I3" s="6"/>
      <c r="J3" s="6"/>
      <c r="K3" s="6"/>
      <c r="L3" s="20"/>
      <c r="M3" s="21" t="s">
        <v>511</v>
      </c>
      <c r="N3" s="22" t="s">
        <v>512</v>
      </c>
      <c r="O3" s="23" t="s">
        <v>513</v>
      </c>
      <c r="P3" s="24" t="s">
        <v>514</v>
      </c>
      <c r="Q3" s="24" t="s">
        <v>515</v>
      </c>
      <c r="R3" s="21" t="s">
        <v>516</v>
      </c>
      <c r="S3" s="21" t="s">
        <v>516</v>
      </c>
    </row>
    <row r="4" spans="1:19" s="1" customFormat="1" ht="24" customHeight="1">
      <c r="A4" s="4"/>
      <c r="B4" s="4"/>
      <c r="C4" s="7"/>
      <c r="D4" s="8" t="s">
        <v>517</v>
      </c>
      <c r="E4" s="8" t="s">
        <v>518</v>
      </c>
      <c r="F4" s="8" t="s">
        <v>519</v>
      </c>
      <c r="G4" s="8" t="s">
        <v>520</v>
      </c>
      <c r="H4" s="8" t="s">
        <v>521</v>
      </c>
      <c r="I4" s="8" t="s">
        <v>522</v>
      </c>
      <c r="J4" s="8" t="s">
        <v>523</v>
      </c>
      <c r="K4" s="8" t="s">
        <v>524</v>
      </c>
      <c r="L4" s="8" t="s">
        <v>525</v>
      </c>
      <c r="M4" s="21"/>
      <c r="N4" s="25"/>
      <c r="O4" s="26"/>
      <c r="P4" s="27"/>
      <c r="Q4" s="27"/>
      <c r="R4" s="21"/>
      <c r="S4" s="21"/>
    </row>
    <row r="5" spans="1:19" ht="21.75" customHeight="1">
      <c r="A5" s="9">
        <v>1</v>
      </c>
      <c r="B5" s="10" t="s">
        <v>190</v>
      </c>
      <c r="C5" s="11" t="s">
        <v>526</v>
      </c>
      <c r="D5" s="12" t="e">
        <f>SUMIF('各类科研工作量统计表1'!$B$4:$B$46,'科研工作量计算表2'!B5,各类科研工作量统计表1!#REF!)</f>
        <v>#REF!</v>
      </c>
      <c r="E5" s="12" t="e">
        <f>_xlfn.SUMIFS(各类科研工作量统计表1!#REF!,'各类科研工作量统计表1'!$B$4:$B$46,B5,各类科研工作量统计表1!#REF!,各类科研工作量统计表1!#REF!)</f>
        <v>#REF!</v>
      </c>
      <c r="F5" s="12" t="e">
        <f>SUMIF('各类科研工作量统计表1'!$B$50:$B$54,'科研工作量计算表2'!B5,各类科研工作量统计表1!#REF!)</f>
        <v>#REF!</v>
      </c>
      <c r="G5" s="12" t="e">
        <f>SUMIF('各类科研工作量统计表1'!$B$58:$B$110,'科研工作量计算表2'!B5,各类科研工作量统计表1!#REF!)</f>
        <v>#REF!</v>
      </c>
      <c r="H5" s="12" t="e">
        <f>SUMIF(各类科研工作量统计表1!#REF!,'科研工作量计算表2'!B5,各类科研工作量统计表1!#REF!)</f>
        <v>#REF!</v>
      </c>
      <c r="I5" s="12" t="e">
        <f>SUMIF('各类科研工作量统计表1'!$B$113:$B$167,'科研工作量计算表2'!B5,各类科研工作量统计表1!#REF!)</f>
        <v>#REF!</v>
      </c>
      <c r="J5" s="12" t="e">
        <f>SUMIF('各类科研工作量统计表1'!$B$170:$B$172,'科研工作量计算表2'!B5,各类科研工作量统计表1!#REF!)</f>
        <v>#REF!</v>
      </c>
      <c r="K5" s="12" t="e">
        <f>SUMIF(各类科研工作量统计表1!#REF!,'科研工作量计算表2'!B5,各类科研工作量统计表1!#REF!)</f>
        <v>#REF!</v>
      </c>
      <c r="L5" s="12" t="e">
        <f>SUMIF(各类科研工作量统计表1!#REF!,'科研工作量计算表2'!B5,各类科研工作量统计表1!#REF!)</f>
        <v>#REF!</v>
      </c>
      <c r="M5" s="9" t="e">
        <f aca="true" t="shared" si="0" ref="M5:M36">D5+F5+G5+H5+I5+J5+K5+L5</f>
        <v>#REF!</v>
      </c>
      <c r="N5" s="28"/>
      <c r="O5" s="14" t="e">
        <f>D5-E5+G5+K5+L5</f>
        <v>#REF!</v>
      </c>
      <c r="P5" s="9" t="e">
        <f>IF(N5&gt;O5,M5-N5,M5-O5)</f>
        <v>#REF!</v>
      </c>
      <c r="Q5" s="9"/>
      <c r="R5" s="33"/>
      <c r="S5" s="34"/>
    </row>
    <row r="6" spans="1:19" ht="21.75" customHeight="1">
      <c r="A6" s="9">
        <v>2</v>
      </c>
      <c r="B6" s="13" t="s">
        <v>457</v>
      </c>
      <c r="C6" s="14" t="s">
        <v>526</v>
      </c>
      <c r="D6" s="12" t="e">
        <f>SUMIF('各类科研工作量统计表1'!$B$4:$B$46,'科研工作量计算表2'!B6,各类科研工作量统计表1!#REF!)</f>
        <v>#REF!</v>
      </c>
      <c r="E6" s="12" t="e">
        <f>_xlfn.SUMIFS(各类科研工作量统计表1!#REF!,'各类科研工作量统计表1'!$B$4:$B$46,B6,各类科研工作量统计表1!#REF!,各类科研工作量统计表1!#REF!)</f>
        <v>#REF!</v>
      </c>
      <c r="F6" s="12" t="e">
        <f>SUMIF('各类科研工作量统计表1'!$B$51:$B$54,'科研工作量计算表2'!B6,各类科研工作量统计表1!#REF!)</f>
        <v>#REF!</v>
      </c>
      <c r="G6" s="12" t="e">
        <f>SUMIF('各类科研工作量统计表1'!$B$58:$B$110,'科研工作量计算表2'!B6,各类科研工作量统计表1!#REF!)</f>
        <v>#REF!</v>
      </c>
      <c r="H6" s="12" t="e">
        <f>SUMIF(各类科研工作量统计表1!#REF!,'科研工作量计算表2'!B6,各类科研工作量统计表1!#REF!)</f>
        <v>#REF!</v>
      </c>
      <c r="I6" s="12" t="e">
        <f>SUMIF('各类科研工作量统计表1'!$B$114:$B$167,'科研工作量计算表2'!B6,各类科研工作量统计表1!#REF!)</f>
        <v>#REF!</v>
      </c>
      <c r="J6" s="12" t="e">
        <f>SUMIF('各类科研工作量统计表1'!$B$170:$B$172,'科研工作量计算表2'!B6,各类科研工作量统计表1!#REF!)</f>
        <v>#REF!</v>
      </c>
      <c r="K6" s="12" t="e">
        <f>SUMIF(各类科研工作量统计表1!#REF!,'科研工作量计算表2'!B6,各类科研工作量统计表1!#REF!)</f>
        <v>#REF!</v>
      </c>
      <c r="L6" s="12" t="e">
        <f>SUMIF(各类科研工作量统计表1!#REF!,'科研工作量计算表2'!B6,各类科研工作量统计表1!#REF!)</f>
        <v>#REF!</v>
      </c>
      <c r="M6" s="9" t="e">
        <f t="shared" si="0"/>
        <v>#REF!</v>
      </c>
      <c r="N6" s="29">
        <v>350</v>
      </c>
      <c r="O6" s="14" t="e">
        <f aca="true" t="shared" si="1" ref="O6:O37">D6-E6+G6+K6+L6</f>
        <v>#REF!</v>
      </c>
      <c r="P6" s="9" t="e">
        <f aca="true" t="shared" si="2" ref="P6:P37">IF(N6&gt;O6,M6-N6,M6-O6)</f>
        <v>#REF!</v>
      </c>
      <c r="Q6" s="9"/>
      <c r="R6" s="33"/>
      <c r="S6" s="34"/>
    </row>
    <row r="7" spans="1:19" ht="21.75" customHeight="1">
      <c r="A7" s="9">
        <v>3</v>
      </c>
      <c r="B7" s="15" t="s">
        <v>218</v>
      </c>
      <c r="C7" s="14" t="s">
        <v>526</v>
      </c>
      <c r="D7" s="12" t="e">
        <f>SUMIF('各类科研工作量统计表1'!$B$4:$B$46,'科研工作量计算表2'!B7,各类科研工作量统计表1!#REF!)</f>
        <v>#REF!</v>
      </c>
      <c r="E7" s="12" t="e">
        <f>_xlfn.SUMIFS(各类科研工作量统计表1!#REF!,'各类科研工作量统计表1'!$B$4:$B$46,B7,各类科研工作量统计表1!#REF!,各类科研工作量统计表1!#REF!)</f>
        <v>#REF!</v>
      </c>
      <c r="F7" s="12" t="e">
        <f>SUMIF('各类科研工作量统计表1'!$B$51:$B$54,'科研工作量计算表2'!B7,各类科研工作量统计表1!#REF!)</f>
        <v>#REF!</v>
      </c>
      <c r="G7" s="12" t="e">
        <f>SUMIF('各类科研工作量统计表1'!$B$58:$B$110,'科研工作量计算表2'!B7,各类科研工作量统计表1!#REF!)</f>
        <v>#REF!</v>
      </c>
      <c r="H7" s="12" t="e">
        <f>SUMIF(各类科研工作量统计表1!#REF!,'科研工作量计算表2'!B7,各类科研工作量统计表1!#REF!)</f>
        <v>#REF!</v>
      </c>
      <c r="I7" s="12" t="e">
        <f>SUMIF('各类科研工作量统计表1'!$B$114:$B$167,'科研工作量计算表2'!B7,各类科研工作量统计表1!#REF!)</f>
        <v>#REF!</v>
      </c>
      <c r="J7" s="12" t="e">
        <f>SUMIF('各类科研工作量统计表1'!$B$170:$B$172,'科研工作量计算表2'!B7,各类科研工作量统计表1!#REF!)</f>
        <v>#REF!</v>
      </c>
      <c r="K7" s="12" t="e">
        <f>SUMIF(各类科研工作量统计表1!#REF!,'科研工作量计算表2'!B7,各类科研工作量统计表1!#REF!)</f>
        <v>#REF!</v>
      </c>
      <c r="L7" s="12" t="e">
        <f>SUMIF(各类科研工作量统计表1!#REF!,'科研工作量计算表2'!B7,各类科研工作量统计表1!#REF!)</f>
        <v>#REF!</v>
      </c>
      <c r="M7" s="9" t="e">
        <f t="shared" si="0"/>
        <v>#REF!</v>
      </c>
      <c r="N7" s="29">
        <v>350</v>
      </c>
      <c r="O7" s="14" t="e">
        <f t="shared" si="1"/>
        <v>#REF!</v>
      </c>
      <c r="P7" s="9" t="e">
        <f t="shared" si="2"/>
        <v>#REF!</v>
      </c>
      <c r="Q7" s="9"/>
      <c r="R7" s="33"/>
      <c r="S7" s="34"/>
    </row>
    <row r="8" spans="1:19" ht="21.75" customHeight="1">
      <c r="A8" s="9">
        <v>4</v>
      </c>
      <c r="B8" s="13" t="s">
        <v>59</v>
      </c>
      <c r="C8" s="14" t="s">
        <v>527</v>
      </c>
      <c r="D8" s="12" t="e">
        <f>SUMIF('各类科研工作量统计表1'!$B$4:$B$46,'科研工作量计算表2'!B8,各类科研工作量统计表1!#REF!)</f>
        <v>#REF!</v>
      </c>
      <c r="E8" s="12" t="e">
        <f>_xlfn.SUMIFS(各类科研工作量统计表1!#REF!,'各类科研工作量统计表1'!$B$4:$B$46,B8,各类科研工作量统计表1!#REF!,各类科研工作量统计表1!#REF!)</f>
        <v>#REF!</v>
      </c>
      <c r="F8" s="12" t="e">
        <f>SUMIF('各类科研工作量统计表1'!$B$51:$B$54,'科研工作量计算表2'!B8,各类科研工作量统计表1!#REF!)</f>
        <v>#REF!</v>
      </c>
      <c r="G8" s="12" t="e">
        <f>SUMIF('各类科研工作量统计表1'!$B$58:$B$110,'科研工作量计算表2'!B8,各类科研工作量统计表1!#REF!)</f>
        <v>#REF!</v>
      </c>
      <c r="H8" s="12" t="e">
        <f>SUMIF(各类科研工作量统计表1!#REF!,'科研工作量计算表2'!B8,各类科研工作量统计表1!#REF!)</f>
        <v>#REF!</v>
      </c>
      <c r="I8" s="12" t="e">
        <f>SUMIF('各类科研工作量统计表1'!$B$114:$B$167,'科研工作量计算表2'!B8,各类科研工作量统计表1!#REF!)</f>
        <v>#REF!</v>
      </c>
      <c r="J8" s="12" t="e">
        <f>SUMIF('各类科研工作量统计表1'!$B$170:$B$172,'科研工作量计算表2'!B8,各类科研工作量统计表1!#REF!)</f>
        <v>#REF!</v>
      </c>
      <c r="K8" s="12" t="e">
        <f>SUMIF(各类科研工作量统计表1!#REF!,'科研工作量计算表2'!B8,各类科研工作量统计表1!#REF!)</f>
        <v>#REF!</v>
      </c>
      <c r="L8" s="12" t="e">
        <f>SUMIF(各类科研工作量统计表1!#REF!,'科研工作量计算表2'!B8,各类科研工作量统计表1!#REF!)</f>
        <v>#REF!</v>
      </c>
      <c r="M8" s="9" t="e">
        <f t="shared" si="0"/>
        <v>#REF!</v>
      </c>
      <c r="N8" s="29">
        <v>243</v>
      </c>
      <c r="O8" s="14" t="e">
        <f t="shared" si="1"/>
        <v>#REF!</v>
      </c>
      <c r="P8" s="9" t="e">
        <f t="shared" si="2"/>
        <v>#REF!</v>
      </c>
      <c r="Q8" s="9"/>
      <c r="R8" s="33"/>
      <c r="S8" s="34"/>
    </row>
    <row r="9" spans="1:19" ht="21.75" customHeight="1">
      <c r="A9" s="9">
        <v>5</v>
      </c>
      <c r="B9" s="16" t="s">
        <v>528</v>
      </c>
      <c r="C9" s="14" t="s">
        <v>529</v>
      </c>
      <c r="D9" s="12" t="e">
        <f>SUMIF('各类科研工作量统计表1'!$B$4:$B$46,'科研工作量计算表2'!B9,各类科研工作量统计表1!#REF!)</f>
        <v>#REF!</v>
      </c>
      <c r="E9" s="12" t="e">
        <f>_xlfn.SUMIFS(各类科研工作量统计表1!#REF!,'各类科研工作量统计表1'!$B$4:$B$46,B9,各类科研工作量统计表1!#REF!,各类科研工作量统计表1!#REF!)</f>
        <v>#REF!</v>
      </c>
      <c r="F9" s="12" t="e">
        <f>SUMIF('各类科研工作量统计表1'!$B$51:$B$54,'科研工作量计算表2'!B9,各类科研工作量统计表1!#REF!)</f>
        <v>#REF!</v>
      </c>
      <c r="G9" s="12" t="e">
        <f>SUMIF('各类科研工作量统计表1'!$B$58:$B$110,'科研工作量计算表2'!B9,各类科研工作量统计表1!#REF!)</f>
        <v>#REF!</v>
      </c>
      <c r="H9" s="12" t="e">
        <f>SUMIF(各类科研工作量统计表1!#REF!,'科研工作量计算表2'!B9,各类科研工作量统计表1!#REF!)</f>
        <v>#REF!</v>
      </c>
      <c r="I9" s="12" t="e">
        <f>SUMIF('各类科研工作量统计表1'!$B$114:$B$167,'科研工作量计算表2'!B9,各类科研工作量统计表1!#REF!)</f>
        <v>#REF!</v>
      </c>
      <c r="J9" s="12" t="e">
        <f>SUMIF('各类科研工作量统计表1'!$B$170:$B$172,'科研工作量计算表2'!B9,各类科研工作量统计表1!#REF!)</f>
        <v>#REF!</v>
      </c>
      <c r="K9" s="12" t="e">
        <f>SUMIF(各类科研工作量统计表1!#REF!,'科研工作量计算表2'!B9,各类科研工作量统计表1!#REF!)</f>
        <v>#REF!</v>
      </c>
      <c r="L9" s="12" t="e">
        <f>SUMIF(各类科研工作量统计表1!#REF!,'科研工作量计算表2'!B9,各类科研工作量统计表1!#REF!)</f>
        <v>#REF!</v>
      </c>
      <c r="M9" s="9" t="e">
        <f t="shared" si="0"/>
        <v>#REF!</v>
      </c>
      <c r="N9" s="29"/>
      <c r="O9" s="14" t="e">
        <f t="shared" si="1"/>
        <v>#REF!</v>
      </c>
      <c r="P9" s="9" t="e">
        <f t="shared" si="2"/>
        <v>#REF!</v>
      </c>
      <c r="Q9" s="9"/>
      <c r="R9" s="33"/>
      <c r="S9" s="34"/>
    </row>
    <row r="10" spans="1:19" ht="21.75" customHeight="1">
      <c r="A10" s="9">
        <v>6</v>
      </c>
      <c r="B10" s="13" t="s">
        <v>213</v>
      </c>
      <c r="C10" s="14" t="s">
        <v>530</v>
      </c>
      <c r="D10" s="12" t="e">
        <f>SUMIF('各类科研工作量统计表1'!$B$4:$B$46,'科研工作量计算表2'!B10,各类科研工作量统计表1!#REF!)</f>
        <v>#REF!</v>
      </c>
      <c r="E10" s="12" t="e">
        <f>_xlfn.SUMIFS(各类科研工作量统计表1!#REF!,'各类科研工作量统计表1'!$B$4:$B$46,B10,各类科研工作量统计表1!#REF!,各类科研工作量统计表1!#REF!)</f>
        <v>#REF!</v>
      </c>
      <c r="F10" s="12" t="e">
        <f>SUMIF('各类科研工作量统计表1'!$B$51:$B$54,'科研工作量计算表2'!B10,各类科研工作量统计表1!#REF!)</f>
        <v>#REF!</v>
      </c>
      <c r="G10" s="12" t="e">
        <f>SUMIF('各类科研工作量统计表1'!$B$58:$B$110,'科研工作量计算表2'!B10,各类科研工作量统计表1!#REF!)</f>
        <v>#REF!</v>
      </c>
      <c r="H10" s="12" t="e">
        <f>SUMIF(各类科研工作量统计表1!#REF!,'科研工作量计算表2'!B10,各类科研工作量统计表1!#REF!)</f>
        <v>#REF!</v>
      </c>
      <c r="I10" s="12" t="e">
        <f>SUMIF('各类科研工作量统计表1'!$B$114:$B$167,'科研工作量计算表2'!B10,各类科研工作量统计表1!#REF!)</f>
        <v>#REF!</v>
      </c>
      <c r="J10" s="12" t="e">
        <f>SUMIF('各类科研工作量统计表1'!$B$170:$B$172,'科研工作量计算表2'!B10,各类科研工作量统计表1!#REF!)</f>
        <v>#REF!</v>
      </c>
      <c r="K10" s="12" t="e">
        <f>SUMIF(各类科研工作量统计表1!#REF!,'科研工作量计算表2'!B10,各类科研工作量统计表1!#REF!)</f>
        <v>#REF!</v>
      </c>
      <c r="L10" s="12" t="e">
        <f>SUMIF(各类科研工作量统计表1!#REF!,'科研工作量计算表2'!B10,各类科研工作量统计表1!#REF!)</f>
        <v>#REF!</v>
      </c>
      <c r="M10" s="9" t="e">
        <f t="shared" si="0"/>
        <v>#REF!</v>
      </c>
      <c r="N10" s="29"/>
      <c r="O10" s="14" t="e">
        <f t="shared" si="1"/>
        <v>#REF!</v>
      </c>
      <c r="P10" s="9" t="e">
        <f t="shared" si="2"/>
        <v>#REF!</v>
      </c>
      <c r="Q10" s="9"/>
      <c r="R10" s="33"/>
      <c r="S10" s="34"/>
    </row>
    <row r="11" spans="1:19" ht="21.75" customHeight="1">
      <c r="A11" s="9">
        <v>7</v>
      </c>
      <c r="B11" s="13" t="s">
        <v>39</v>
      </c>
      <c r="C11" s="14" t="s">
        <v>527</v>
      </c>
      <c r="D11" s="12" t="e">
        <f>SUMIF('各类科研工作量统计表1'!$B$4:$B$46,'科研工作量计算表2'!B11,各类科研工作量统计表1!#REF!)</f>
        <v>#REF!</v>
      </c>
      <c r="E11" s="12" t="e">
        <f>_xlfn.SUMIFS(各类科研工作量统计表1!#REF!,'各类科研工作量统计表1'!$B$4:$B$46,B11,各类科研工作量统计表1!#REF!,各类科研工作量统计表1!#REF!)</f>
        <v>#REF!</v>
      </c>
      <c r="F11" s="12" t="e">
        <f>SUMIF('各类科研工作量统计表1'!$B$51:$B$54,'科研工作量计算表2'!B11,各类科研工作量统计表1!#REF!)</f>
        <v>#REF!</v>
      </c>
      <c r="G11" s="12" t="e">
        <f>SUMIF('各类科研工作量统计表1'!$B$58:$B$110,'科研工作量计算表2'!B11,各类科研工作量统计表1!#REF!)</f>
        <v>#REF!</v>
      </c>
      <c r="H11" s="12" t="e">
        <f>SUMIF(各类科研工作量统计表1!#REF!,'科研工作量计算表2'!B11,各类科研工作量统计表1!#REF!)</f>
        <v>#REF!</v>
      </c>
      <c r="I11" s="12" t="e">
        <f>SUMIF('各类科研工作量统计表1'!$B$114:$B$167,'科研工作量计算表2'!B11,各类科研工作量统计表1!#REF!)</f>
        <v>#REF!</v>
      </c>
      <c r="J11" s="12" t="e">
        <f>SUMIF('各类科研工作量统计表1'!$B$170:$B$172,'科研工作量计算表2'!B11,各类科研工作量统计表1!#REF!)</f>
        <v>#REF!</v>
      </c>
      <c r="K11" s="12" t="e">
        <f>SUMIF(各类科研工作量统计表1!#REF!,'科研工作量计算表2'!B11,各类科研工作量统计表1!#REF!)</f>
        <v>#REF!</v>
      </c>
      <c r="L11" s="12" t="e">
        <f>SUMIF(各类科研工作量统计表1!#REF!,'科研工作量计算表2'!B11,各类科研工作量统计表1!#REF!)</f>
        <v>#REF!</v>
      </c>
      <c r="M11" s="9" t="e">
        <f t="shared" si="0"/>
        <v>#REF!</v>
      </c>
      <c r="N11" s="29">
        <v>197</v>
      </c>
      <c r="O11" s="14" t="e">
        <f t="shared" si="1"/>
        <v>#REF!</v>
      </c>
      <c r="P11" s="9" t="e">
        <f t="shared" si="2"/>
        <v>#REF!</v>
      </c>
      <c r="Q11" s="9"/>
      <c r="R11" s="33"/>
      <c r="S11" s="34"/>
    </row>
    <row r="12" spans="1:19" ht="21.75" customHeight="1">
      <c r="A12" s="9">
        <v>8</v>
      </c>
      <c r="B12" s="13" t="s">
        <v>120</v>
      </c>
      <c r="C12" s="14" t="s">
        <v>531</v>
      </c>
      <c r="D12" s="12" t="e">
        <f>SUMIF('各类科研工作量统计表1'!$B$4:$B$46,'科研工作量计算表2'!B12,各类科研工作量统计表1!#REF!)</f>
        <v>#REF!</v>
      </c>
      <c r="E12" s="12" t="e">
        <f>_xlfn.SUMIFS(各类科研工作量统计表1!#REF!,'各类科研工作量统计表1'!$B$4:$B$46,B12,各类科研工作量统计表1!#REF!,各类科研工作量统计表1!#REF!)</f>
        <v>#REF!</v>
      </c>
      <c r="F12" s="12" t="e">
        <f>SUMIF('各类科研工作量统计表1'!$B$51:$B$54,'科研工作量计算表2'!B12,各类科研工作量统计表1!#REF!)</f>
        <v>#REF!</v>
      </c>
      <c r="G12" s="12" t="e">
        <f>SUMIF('各类科研工作量统计表1'!$B$58:$B$110,'科研工作量计算表2'!B12,各类科研工作量统计表1!#REF!)</f>
        <v>#REF!</v>
      </c>
      <c r="H12" s="12" t="e">
        <f>SUMIF(各类科研工作量统计表1!#REF!,'科研工作量计算表2'!B12,各类科研工作量统计表1!#REF!)</f>
        <v>#REF!</v>
      </c>
      <c r="I12" s="12" t="e">
        <f>SUMIF('各类科研工作量统计表1'!$B$114:$B$167,'科研工作量计算表2'!B12,各类科研工作量统计表1!#REF!)</f>
        <v>#REF!</v>
      </c>
      <c r="J12" s="12" t="e">
        <f>SUMIF('各类科研工作量统计表1'!$B$170:$B$172,'科研工作量计算表2'!B12,各类科研工作量统计表1!#REF!)</f>
        <v>#REF!</v>
      </c>
      <c r="K12" s="12" t="e">
        <f>SUMIF(各类科研工作量统计表1!#REF!,'科研工作量计算表2'!B12,各类科研工作量统计表1!#REF!)</f>
        <v>#REF!</v>
      </c>
      <c r="L12" s="12" t="e">
        <f>SUMIF(各类科研工作量统计表1!#REF!,'科研工作量计算表2'!B12,各类科研工作量统计表1!#REF!)</f>
        <v>#REF!</v>
      </c>
      <c r="M12" s="9" t="e">
        <f t="shared" si="0"/>
        <v>#REF!</v>
      </c>
      <c r="N12" s="29">
        <v>100</v>
      </c>
      <c r="O12" s="14" t="e">
        <f t="shared" si="1"/>
        <v>#REF!</v>
      </c>
      <c r="P12" s="9" t="e">
        <f t="shared" si="2"/>
        <v>#REF!</v>
      </c>
      <c r="Q12" s="9"/>
      <c r="R12" s="33"/>
      <c r="S12" s="34"/>
    </row>
    <row r="13" spans="1:19" ht="21.75" customHeight="1">
      <c r="A13" s="9">
        <v>9</v>
      </c>
      <c r="B13" s="13" t="s">
        <v>77</v>
      </c>
      <c r="C13" s="14" t="s">
        <v>532</v>
      </c>
      <c r="D13" s="12" t="e">
        <f>SUMIF('各类科研工作量统计表1'!$B$4:$B$46,'科研工作量计算表2'!B13,各类科研工作量统计表1!#REF!)</f>
        <v>#REF!</v>
      </c>
      <c r="E13" s="12" t="e">
        <f>_xlfn.SUMIFS(各类科研工作量统计表1!#REF!,'各类科研工作量统计表1'!$B$4:$B$46,B13,各类科研工作量统计表1!#REF!,各类科研工作量统计表1!#REF!)</f>
        <v>#REF!</v>
      </c>
      <c r="F13" s="12" t="e">
        <f>SUMIF('各类科研工作量统计表1'!$B$51:$B$54,'科研工作量计算表2'!B13,各类科研工作量统计表1!#REF!)</f>
        <v>#REF!</v>
      </c>
      <c r="G13" s="12" t="e">
        <f>SUMIF('各类科研工作量统计表1'!$B$58:$B$110,'科研工作量计算表2'!B13,各类科研工作量统计表1!#REF!)</f>
        <v>#REF!</v>
      </c>
      <c r="H13" s="12" t="e">
        <f>SUMIF(各类科研工作量统计表1!#REF!,'科研工作量计算表2'!B13,各类科研工作量统计表1!#REF!)</f>
        <v>#REF!</v>
      </c>
      <c r="I13" s="12" t="e">
        <f>SUMIF('各类科研工作量统计表1'!$B$114:$B$167,'科研工作量计算表2'!B13,各类科研工作量统计表1!#REF!)</f>
        <v>#REF!</v>
      </c>
      <c r="J13" s="12" t="e">
        <f>SUMIF('各类科研工作量统计表1'!$B$170:$B$172,'科研工作量计算表2'!B13,各类科研工作量统计表1!#REF!)</f>
        <v>#REF!</v>
      </c>
      <c r="K13" s="12" t="e">
        <f>SUMIF(各类科研工作量统计表1!#REF!,'科研工作量计算表2'!B13,各类科研工作量统计表1!#REF!)</f>
        <v>#REF!</v>
      </c>
      <c r="L13" s="12" t="e">
        <f>SUMIF(各类科研工作量统计表1!#REF!,'科研工作量计算表2'!B13,各类科研工作量统计表1!#REF!)</f>
        <v>#REF!</v>
      </c>
      <c r="M13" s="9" t="e">
        <f t="shared" si="0"/>
        <v>#REF!</v>
      </c>
      <c r="N13" s="29">
        <v>70</v>
      </c>
      <c r="O13" s="14" t="e">
        <f t="shared" si="1"/>
        <v>#REF!</v>
      </c>
      <c r="P13" s="9" t="e">
        <f t="shared" si="2"/>
        <v>#REF!</v>
      </c>
      <c r="Q13" s="9"/>
      <c r="R13" s="33"/>
      <c r="S13" s="34"/>
    </row>
    <row r="14" spans="1:19" ht="21.75" customHeight="1">
      <c r="A14" s="9">
        <v>10</v>
      </c>
      <c r="B14" s="13" t="s">
        <v>160</v>
      </c>
      <c r="C14" s="14" t="s">
        <v>527</v>
      </c>
      <c r="D14" s="12" t="e">
        <f>SUMIF('各类科研工作量统计表1'!$B$4:$B$46,'科研工作量计算表2'!B14,各类科研工作量统计表1!#REF!)</f>
        <v>#REF!</v>
      </c>
      <c r="E14" s="12" t="e">
        <f>_xlfn.SUMIFS(各类科研工作量统计表1!#REF!,'各类科研工作量统计表1'!$B$4:$B$46,B14,各类科研工作量统计表1!#REF!,各类科研工作量统计表1!#REF!)</f>
        <v>#REF!</v>
      </c>
      <c r="F14" s="12" t="e">
        <f>SUMIF('各类科研工作量统计表1'!$B$51:$B$54,'科研工作量计算表2'!B14,各类科研工作量统计表1!#REF!)</f>
        <v>#REF!</v>
      </c>
      <c r="G14" s="12" t="e">
        <f>SUMIF('各类科研工作量统计表1'!$B$58:$B$110,'科研工作量计算表2'!B14,各类科研工作量统计表1!#REF!)</f>
        <v>#REF!</v>
      </c>
      <c r="H14" s="12" t="e">
        <f>SUMIF(各类科研工作量统计表1!#REF!,'科研工作量计算表2'!B14,各类科研工作量统计表1!#REF!)</f>
        <v>#REF!</v>
      </c>
      <c r="I14" s="12" t="e">
        <f>SUMIF('各类科研工作量统计表1'!$B$114:$B$167,'科研工作量计算表2'!B14,各类科研工作量统计表1!#REF!)</f>
        <v>#REF!</v>
      </c>
      <c r="J14" s="12" t="e">
        <f>SUMIF('各类科研工作量统计表1'!$B$170:$B$172,'科研工作量计算表2'!B14,各类科研工作量统计表1!#REF!)</f>
        <v>#REF!</v>
      </c>
      <c r="K14" s="12" t="e">
        <f>SUMIF(各类科研工作量统计表1!#REF!,'科研工作量计算表2'!B14,各类科研工作量统计表1!#REF!)</f>
        <v>#REF!</v>
      </c>
      <c r="L14" s="12" t="e">
        <f>SUMIF(各类科研工作量统计表1!#REF!,'科研工作量计算表2'!B14,各类科研工作量统计表1!#REF!)</f>
        <v>#REF!</v>
      </c>
      <c r="M14" s="9" t="e">
        <f t="shared" si="0"/>
        <v>#REF!</v>
      </c>
      <c r="N14" s="29">
        <v>197</v>
      </c>
      <c r="O14" s="14" t="e">
        <f t="shared" si="1"/>
        <v>#REF!</v>
      </c>
      <c r="P14" s="9" t="e">
        <f t="shared" si="2"/>
        <v>#REF!</v>
      </c>
      <c r="Q14" s="9"/>
      <c r="R14" s="33"/>
      <c r="S14" s="34"/>
    </row>
    <row r="15" spans="1:19" ht="21.75" customHeight="1">
      <c r="A15" s="9">
        <v>11</v>
      </c>
      <c r="B15" s="13" t="s">
        <v>293</v>
      </c>
      <c r="C15" s="14" t="s">
        <v>532</v>
      </c>
      <c r="D15" s="12" t="e">
        <f>SUMIF('各类科研工作量统计表1'!$B$4:$B$46,'科研工作量计算表2'!B15,各类科研工作量统计表1!#REF!)</f>
        <v>#REF!</v>
      </c>
      <c r="E15" s="12" t="e">
        <f>_xlfn.SUMIFS(各类科研工作量统计表1!#REF!,'各类科研工作量统计表1'!$B$4:$B$46,B15,各类科研工作量统计表1!#REF!,各类科研工作量统计表1!#REF!)</f>
        <v>#REF!</v>
      </c>
      <c r="F15" s="12" t="e">
        <f>SUMIF('各类科研工作量统计表1'!$B$51:$B$54,'科研工作量计算表2'!B15,各类科研工作量统计表1!#REF!)</f>
        <v>#REF!</v>
      </c>
      <c r="G15" s="12" t="e">
        <f>SUMIF('各类科研工作量统计表1'!$B$58:$B$110,'科研工作量计算表2'!B15,各类科研工作量统计表1!#REF!)</f>
        <v>#REF!</v>
      </c>
      <c r="H15" s="12" t="e">
        <f>SUMIF(各类科研工作量统计表1!#REF!,'科研工作量计算表2'!B15,各类科研工作量统计表1!#REF!)</f>
        <v>#REF!</v>
      </c>
      <c r="I15" s="12" t="e">
        <f>SUMIF('各类科研工作量统计表1'!$B$114:$B$167,'科研工作量计算表2'!B15,各类科研工作量统计表1!#REF!)</f>
        <v>#REF!</v>
      </c>
      <c r="J15" s="12" t="e">
        <f>SUMIF('各类科研工作量统计表1'!$B$170:$B$172,'科研工作量计算表2'!B15,各类科研工作量统计表1!#REF!)</f>
        <v>#REF!</v>
      </c>
      <c r="K15" s="12" t="e">
        <f>SUMIF(各类科研工作量统计表1!#REF!,'科研工作量计算表2'!B15,各类科研工作量统计表1!#REF!)</f>
        <v>#REF!</v>
      </c>
      <c r="L15" s="12" t="e">
        <f>SUMIF(各类科研工作量统计表1!#REF!,'科研工作量计算表2'!B15,各类科研工作量统计表1!#REF!)</f>
        <v>#REF!</v>
      </c>
      <c r="M15" s="9" t="e">
        <f t="shared" si="0"/>
        <v>#REF!</v>
      </c>
      <c r="N15" s="29">
        <v>77</v>
      </c>
      <c r="O15" s="14" t="e">
        <f t="shared" si="1"/>
        <v>#REF!</v>
      </c>
      <c r="P15" s="9" t="e">
        <f t="shared" si="2"/>
        <v>#REF!</v>
      </c>
      <c r="Q15" s="9"/>
      <c r="R15" s="33"/>
      <c r="S15" s="34"/>
    </row>
    <row r="16" spans="1:19" ht="21.75" customHeight="1">
      <c r="A16" s="9">
        <v>12</v>
      </c>
      <c r="B16" s="13" t="s">
        <v>154</v>
      </c>
      <c r="C16" s="14" t="s">
        <v>532</v>
      </c>
      <c r="D16" s="12" t="e">
        <f>SUMIF('各类科研工作量统计表1'!$B$4:$B$46,'科研工作量计算表2'!B16,各类科研工作量统计表1!#REF!)</f>
        <v>#REF!</v>
      </c>
      <c r="E16" s="12" t="e">
        <f>_xlfn.SUMIFS(各类科研工作量统计表1!#REF!,'各类科研工作量统计表1'!$B$4:$B$46,B16,各类科研工作量统计表1!#REF!,各类科研工作量统计表1!#REF!)</f>
        <v>#REF!</v>
      </c>
      <c r="F16" s="12" t="e">
        <f>SUMIF('各类科研工作量统计表1'!$B$51:$B$54,'科研工作量计算表2'!B16,各类科研工作量统计表1!#REF!)</f>
        <v>#REF!</v>
      </c>
      <c r="G16" s="12" t="e">
        <f>SUMIF('各类科研工作量统计表1'!$B$58:$B$110,'科研工作量计算表2'!B16,各类科研工作量统计表1!#REF!)</f>
        <v>#REF!</v>
      </c>
      <c r="H16" s="12" t="e">
        <f>SUMIF(各类科研工作量统计表1!#REF!,'科研工作量计算表2'!B16,各类科研工作量统计表1!#REF!)</f>
        <v>#REF!</v>
      </c>
      <c r="I16" s="12" t="e">
        <f>SUMIF('各类科研工作量统计表1'!$B$114:$B$167,'科研工作量计算表2'!B16,各类科研工作量统计表1!#REF!)</f>
        <v>#REF!</v>
      </c>
      <c r="J16" s="12" t="e">
        <f>SUMIF('各类科研工作量统计表1'!$B$170:$B$172,'科研工作量计算表2'!B16,各类科研工作量统计表1!#REF!)</f>
        <v>#REF!</v>
      </c>
      <c r="K16" s="12" t="e">
        <f>SUMIF(各类科研工作量统计表1!#REF!,'科研工作量计算表2'!B16,各类科研工作量统计表1!#REF!)</f>
        <v>#REF!</v>
      </c>
      <c r="L16" s="12" t="e">
        <f>SUMIF(各类科研工作量统计表1!#REF!,'科研工作量计算表2'!B16,各类科研工作量统计表1!#REF!)</f>
        <v>#REF!</v>
      </c>
      <c r="M16" s="9" t="e">
        <f t="shared" si="0"/>
        <v>#REF!</v>
      </c>
      <c r="N16" s="29">
        <v>59</v>
      </c>
      <c r="O16" s="14" t="e">
        <f t="shared" si="1"/>
        <v>#REF!</v>
      </c>
      <c r="P16" s="9" t="e">
        <f t="shared" si="2"/>
        <v>#REF!</v>
      </c>
      <c r="Q16" s="9"/>
      <c r="R16" s="33"/>
      <c r="S16" s="34"/>
    </row>
    <row r="17" spans="1:19" ht="21.75" customHeight="1">
      <c r="A17" s="9">
        <v>13</v>
      </c>
      <c r="B17" s="13" t="s">
        <v>434</v>
      </c>
      <c r="C17" s="14" t="s">
        <v>533</v>
      </c>
      <c r="D17" s="12" t="e">
        <f>SUMIF('各类科研工作量统计表1'!$B$4:$B$46,'科研工作量计算表2'!B17,各类科研工作量统计表1!#REF!)</f>
        <v>#REF!</v>
      </c>
      <c r="E17" s="12" t="e">
        <f>_xlfn.SUMIFS(各类科研工作量统计表1!#REF!,'各类科研工作量统计表1'!$B$4:$B$46,B17,各类科研工作量统计表1!#REF!,各类科研工作量统计表1!#REF!)</f>
        <v>#REF!</v>
      </c>
      <c r="F17" s="12" t="e">
        <f>SUMIF('各类科研工作量统计表1'!$B$51:$B$54,'科研工作量计算表2'!B17,各类科研工作量统计表1!#REF!)</f>
        <v>#REF!</v>
      </c>
      <c r="G17" s="12" t="e">
        <f>SUMIF('各类科研工作量统计表1'!$B$58:$B$110,'科研工作量计算表2'!B17,各类科研工作量统计表1!#REF!)</f>
        <v>#REF!</v>
      </c>
      <c r="H17" s="12" t="e">
        <f>SUMIF(各类科研工作量统计表1!#REF!,'科研工作量计算表2'!B17,各类科研工作量统计表1!#REF!)</f>
        <v>#REF!</v>
      </c>
      <c r="I17" s="12" t="e">
        <f>SUMIF('各类科研工作量统计表1'!$B$114:$B$167,'科研工作量计算表2'!B17,各类科研工作量统计表1!#REF!)</f>
        <v>#REF!</v>
      </c>
      <c r="J17" s="12" t="e">
        <f>SUMIF('各类科研工作量统计表1'!$B$170:$B$172,'科研工作量计算表2'!B17,各类科研工作量统计表1!#REF!)</f>
        <v>#REF!</v>
      </c>
      <c r="K17" s="12" t="e">
        <f>SUMIF(各类科研工作量统计表1!#REF!,'科研工作量计算表2'!B17,各类科研工作量统计表1!#REF!)</f>
        <v>#REF!</v>
      </c>
      <c r="L17" s="12" t="e">
        <f>SUMIF(各类科研工作量统计表1!#REF!,'科研工作量计算表2'!B17,各类科研工作量统计表1!#REF!)</f>
        <v>#REF!</v>
      </c>
      <c r="M17" s="9" t="e">
        <f t="shared" si="0"/>
        <v>#REF!</v>
      </c>
      <c r="N17" s="29">
        <v>170</v>
      </c>
      <c r="O17" s="14" t="e">
        <f t="shared" si="1"/>
        <v>#REF!</v>
      </c>
      <c r="P17" s="9" t="e">
        <f t="shared" si="2"/>
        <v>#REF!</v>
      </c>
      <c r="Q17" s="9"/>
      <c r="R17" s="33"/>
      <c r="S17" s="34"/>
    </row>
    <row r="18" spans="1:19" ht="21.75" customHeight="1">
      <c r="A18" s="9">
        <v>14</v>
      </c>
      <c r="B18" s="13" t="s">
        <v>103</v>
      </c>
      <c r="C18" s="14" t="s">
        <v>533</v>
      </c>
      <c r="D18" s="12" t="e">
        <f>SUMIF('各类科研工作量统计表1'!$B$4:$B$46,'科研工作量计算表2'!B18,各类科研工作量统计表1!#REF!)</f>
        <v>#REF!</v>
      </c>
      <c r="E18" s="12" t="e">
        <f>_xlfn.SUMIFS(各类科研工作量统计表1!#REF!,'各类科研工作量统计表1'!$B$4:$B$46,B18,各类科研工作量统计表1!#REF!,各类科研工作量统计表1!#REF!)</f>
        <v>#REF!</v>
      </c>
      <c r="F18" s="12" t="e">
        <f>SUMIF('各类科研工作量统计表1'!$B$51:$B$54,'科研工作量计算表2'!B18,各类科研工作量统计表1!#REF!)</f>
        <v>#REF!</v>
      </c>
      <c r="G18" s="12" t="e">
        <f>SUMIF('各类科研工作量统计表1'!$B$58:$B$110,'科研工作量计算表2'!B18,各类科研工作量统计表1!#REF!)</f>
        <v>#REF!</v>
      </c>
      <c r="H18" s="12" t="e">
        <f>SUMIF(各类科研工作量统计表1!#REF!,'科研工作量计算表2'!B18,各类科研工作量统计表1!#REF!)</f>
        <v>#REF!</v>
      </c>
      <c r="I18" s="12" t="e">
        <f>SUMIF('各类科研工作量统计表1'!$B$114:$B$167,'科研工作量计算表2'!B18,各类科研工作量统计表1!#REF!)</f>
        <v>#REF!</v>
      </c>
      <c r="J18" s="12" t="e">
        <f>SUMIF('各类科研工作量统计表1'!$B$170:$B$172,'科研工作量计算表2'!B18,各类科研工作量统计表1!#REF!)</f>
        <v>#REF!</v>
      </c>
      <c r="K18" s="12" t="e">
        <f>SUMIF(各类科研工作量统计表1!#REF!,'科研工作量计算表2'!B18,各类科研工作量统计表1!#REF!)</f>
        <v>#REF!</v>
      </c>
      <c r="L18" s="12" t="e">
        <f>SUMIF(各类科研工作量统计表1!#REF!,'科研工作量计算表2'!B18,各类科研工作量统计表1!#REF!)</f>
        <v>#REF!</v>
      </c>
      <c r="M18" s="9" t="e">
        <f t="shared" si="0"/>
        <v>#REF!</v>
      </c>
      <c r="N18" s="29">
        <v>170</v>
      </c>
      <c r="O18" s="14" t="e">
        <f t="shared" si="1"/>
        <v>#REF!</v>
      </c>
      <c r="P18" s="9" t="e">
        <f t="shared" si="2"/>
        <v>#REF!</v>
      </c>
      <c r="Q18" s="9"/>
      <c r="R18" s="33"/>
      <c r="S18" s="34"/>
    </row>
    <row r="19" spans="1:19" ht="21.75" customHeight="1">
      <c r="A19" s="9">
        <v>15</v>
      </c>
      <c r="B19" s="16" t="s">
        <v>49</v>
      </c>
      <c r="C19" s="14" t="s">
        <v>527</v>
      </c>
      <c r="D19" s="12" t="e">
        <f>SUMIF('各类科研工作量统计表1'!$B$4:$B$46,'科研工作量计算表2'!B19,各类科研工作量统计表1!#REF!)</f>
        <v>#REF!</v>
      </c>
      <c r="E19" s="12" t="e">
        <f>_xlfn.SUMIFS(各类科研工作量统计表1!#REF!,'各类科研工作量统计表1'!$B$4:$B$46,B19,各类科研工作量统计表1!#REF!,各类科研工作量统计表1!#REF!)</f>
        <v>#REF!</v>
      </c>
      <c r="F19" s="12" t="e">
        <f>SUMIF('各类科研工作量统计表1'!$B$51:$B$54,'科研工作量计算表2'!B19,各类科研工作量统计表1!#REF!)</f>
        <v>#REF!</v>
      </c>
      <c r="G19" s="12" t="e">
        <f>SUMIF('各类科研工作量统计表1'!$B$58:$B$110,'科研工作量计算表2'!B19,各类科研工作量统计表1!#REF!)</f>
        <v>#REF!</v>
      </c>
      <c r="H19" s="12" t="e">
        <f>SUMIF(各类科研工作量统计表1!#REF!,'科研工作量计算表2'!B19,各类科研工作量统计表1!#REF!)</f>
        <v>#REF!</v>
      </c>
      <c r="I19" s="12" t="e">
        <f>SUMIF('各类科研工作量统计表1'!$B$114:$B$167,'科研工作量计算表2'!B19,各类科研工作量统计表1!#REF!)</f>
        <v>#REF!</v>
      </c>
      <c r="J19" s="12" t="e">
        <f>SUMIF('各类科研工作量统计表1'!$B$170:$B$172,'科研工作量计算表2'!B19,各类科研工作量统计表1!#REF!)</f>
        <v>#REF!</v>
      </c>
      <c r="K19" s="12" t="e">
        <f>SUMIF(各类科研工作量统计表1!#REF!,'科研工作量计算表2'!B19,各类科研工作量统计表1!#REF!)</f>
        <v>#REF!</v>
      </c>
      <c r="L19" s="12" t="e">
        <f>SUMIF(各类科研工作量统计表1!#REF!,'科研工作量计算表2'!B19,各类科研工作量统计表1!#REF!)</f>
        <v>#REF!</v>
      </c>
      <c r="M19" s="9" t="e">
        <f t="shared" si="0"/>
        <v>#REF!</v>
      </c>
      <c r="N19" s="29">
        <v>243</v>
      </c>
      <c r="O19" s="14" t="e">
        <f t="shared" si="1"/>
        <v>#REF!</v>
      </c>
      <c r="P19" s="9" t="e">
        <f t="shared" si="2"/>
        <v>#REF!</v>
      </c>
      <c r="Q19" s="9"/>
      <c r="R19" s="33"/>
      <c r="S19" s="34"/>
    </row>
    <row r="20" spans="1:19" ht="21.75" customHeight="1">
      <c r="A20" s="9">
        <v>16</v>
      </c>
      <c r="B20" s="16" t="s">
        <v>80</v>
      </c>
      <c r="C20" s="14" t="s">
        <v>532</v>
      </c>
      <c r="D20" s="12" t="e">
        <f>SUMIF('各类科研工作量统计表1'!$B$4:$B$46,'科研工作量计算表2'!B20,各类科研工作量统计表1!#REF!)</f>
        <v>#REF!</v>
      </c>
      <c r="E20" s="12" t="e">
        <f>_xlfn.SUMIFS(各类科研工作量统计表1!#REF!,'各类科研工作量统计表1'!$B$4:$B$46,B20,各类科研工作量统计表1!#REF!,各类科研工作量统计表1!#REF!)</f>
        <v>#REF!</v>
      </c>
      <c r="F20" s="12" t="e">
        <f>SUMIF('各类科研工作量统计表1'!$B$51:$B$54,'科研工作量计算表2'!B20,各类科研工作量统计表1!#REF!)</f>
        <v>#REF!</v>
      </c>
      <c r="G20" s="12" t="e">
        <f>SUMIF('各类科研工作量统计表1'!$B$58:$B$110,'科研工作量计算表2'!B20,各类科研工作量统计表1!#REF!)</f>
        <v>#REF!</v>
      </c>
      <c r="H20" s="12" t="e">
        <f>SUMIF(各类科研工作量统计表1!#REF!,'科研工作量计算表2'!B20,各类科研工作量统计表1!#REF!)</f>
        <v>#REF!</v>
      </c>
      <c r="I20" s="12" t="e">
        <f>SUMIF('各类科研工作量统计表1'!$B$114:$B$167,'科研工作量计算表2'!B20,各类科研工作量统计表1!#REF!)</f>
        <v>#REF!</v>
      </c>
      <c r="J20" s="12" t="e">
        <f>SUMIF('各类科研工作量统计表1'!$B$170:$B$172,'科研工作量计算表2'!B20,各类科研工作量统计表1!#REF!)</f>
        <v>#REF!</v>
      </c>
      <c r="K20" s="12" t="e">
        <f>SUMIF(各类科研工作量统计表1!#REF!,'科研工作量计算表2'!B20,各类科研工作量统计表1!#REF!)</f>
        <v>#REF!</v>
      </c>
      <c r="L20" s="12" t="e">
        <f>SUMIF(各类科研工作量统计表1!#REF!,'科研工作量计算表2'!B20,各类科研工作量统计表1!#REF!)</f>
        <v>#REF!</v>
      </c>
      <c r="M20" s="9" t="e">
        <f t="shared" si="0"/>
        <v>#REF!</v>
      </c>
      <c r="N20" s="29">
        <v>77</v>
      </c>
      <c r="O20" s="14" t="e">
        <f t="shared" si="1"/>
        <v>#REF!</v>
      </c>
      <c r="P20" s="9" t="e">
        <f t="shared" si="2"/>
        <v>#REF!</v>
      </c>
      <c r="Q20" s="9"/>
      <c r="R20" s="33"/>
      <c r="S20" s="34"/>
    </row>
    <row r="21" spans="1:19" ht="21.75" customHeight="1">
      <c r="A21" s="9">
        <v>17</v>
      </c>
      <c r="B21" s="15" t="s">
        <v>235</v>
      </c>
      <c r="C21" s="14" t="s">
        <v>527</v>
      </c>
      <c r="D21" s="12" t="e">
        <f>SUMIF('各类科研工作量统计表1'!$B$4:$B$46,'科研工作量计算表2'!B21,各类科研工作量统计表1!#REF!)</f>
        <v>#REF!</v>
      </c>
      <c r="E21" s="12" t="e">
        <f>_xlfn.SUMIFS(各类科研工作量统计表1!#REF!,'各类科研工作量统计表1'!$B$4:$B$46,B21,各类科研工作量统计表1!#REF!,各类科研工作量统计表1!#REF!)</f>
        <v>#REF!</v>
      </c>
      <c r="F21" s="12" t="e">
        <f>SUMIF('各类科研工作量统计表1'!$B$51:$B$54,'科研工作量计算表2'!B21,各类科研工作量统计表1!#REF!)</f>
        <v>#REF!</v>
      </c>
      <c r="G21" s="12" t="e">
        <f>SUMIF('各类科研工作量统计表1'!$B$58:$B$110,'科研工作量计算表2'!B21,各类科研工作量统计表1!#REF!)</f>
        <v>#REF!</v>
      </c>
      <c r="H21" s="12" t="e">
        <f>SUMIF(各类科研工作量统计表1!#REF!,'科研工作量计算表2'!B21,各类科研工作量统计表1!#REF!)</f>
        <v>#REF!</v>
      </c>
      <c r="I21" s="12" t="e">
        <f>SUMIF('各类科研工作量统计表1'!$B$114:$B$167,'科研工作量计算表2'!B21,各类科研工作量统计表1!#REF!)</f>
        <v>#REF!</v>
      </c>
      <c r="J21" s="12" t="e">
        <f>SUMIF('各类科研工作量统计表1'!$B$170:$B$172,'科研工作量计算表2'!B21,各类科研工作量统计表1!#REF!)</f>
        <v>#REF!</v>
      </c>
      <c r="K21" s="12" t="e">
        <f>SUMIF(各类科研工作量统计表1!#REF!,'科研工作量计算表2'!B21,各类科研工作量统计表1!#REF!)</f>
        <v>#REF!</v>
      </c>
      <c r="L21" s="12" t="e">
        <f>SUMIF(各类科研工作量统计表1!#REF!,'科研工作量计算表2'!B21,各类科研工作量统计表1!#REF!)</f>
        <v>#REF!</v>
      </c>
      <c r="M21" s="9" t="e">
        <f t="shared" si="0"/>
        <v>#REF!</v>
      </c>
      <c r="N21" s="29">
        <v>170</v>
      </c>
      <c r="O21" s="14" t="e">
        <f t="shared" si="1"/>
        <v>#REF!</v>
      </c>
      <c r="P21" s="9" t="e">
        <f t="shared" si="2"/>
        <v>#REF!</v>
      </c>
      <c r="Q21" s="9"/>
      <c r="R21" s="33"/>
      <c r="S21" s="34"/>
    </row>
    <row r="22" spans="1:19" ht="21.75" customHeight="1">
      <c r="A22" s="9">
        <v>18</v>
      </c>
      <c r="B22" s="15" t="s">
        <v>534</v>
      </c>
      <c r="C22" s="14" t="s">
        <v>532</v>
      </c>
      <c r="D22" s="12" t="e">
        <f>SUMIF('各类科研工作量统计表1'!$B$4:$B$46,'科研工作量计算表2'!B22,各类科研工作量统计表1!#REF!)</f>
        <v>#REF!</v>
      </c>
      <c r="E22" s="12" t="e">
        <f>_xlfn.SUMIFS(各类科研工作量统计表1!#REF!,'各类科研工作量统计表1'!$B$4:$B$46,B22,各类科研工作量统计表1!#REF!,各类科研工作量统计表1!#REF!)</f>
        <v>#REF!</v>
      </c>
      <c r="F22" s="12" t="e">
        <f>SUMIF('各类科研工作量统计表1'!$B$51:$B$54,'科研工作量计算表2'!B22,各类科研工作量统计表1!#REF!)</f>
        <v>#REF!</v>
      </c>
      <c r="G22" s="12" t="e">
        <f>SUMIF('各类科研工作量统计表1'!$B$58:$B$110,'科研工作量计算表2'!B22,各类科研工作量统计表1!#REF!)</f>
        <v>#REF!</v>
      </c>
      <c r="H22" s="12" t="e">
        <f>SUMIF(各类科研工作量统计表1!#REF!,'科研工作量计算表2'!B22,各类科研工作量统计表1!#REF!)</f>
        <v>#REF!</v>
      </c>
      <c r="I22" s="12" t="e">
        <f>SUMIF('各类科研工作量统计表1'!$B$114:$B$167,'科研工作量计算表2'!B22,各类科研工作量统计表1!#REF!)</f>
        <v>#REF!</v>
      </c>
      <c r="J22" s="12" t="e">
        <f>SUMIF('各类科研工作量统计表1'!$B$170:$B$172,'科研工作量计算表2'!B22,各类科研工作量统计表1!#REF!)</f>
        <v>#REF!</v>
      </c>
      <c r="K22" s="12" t="e">
        <f>SUMIF(各类科研工作量统计表1!#REF!,'科研工作量计算表2'!B22,各类科研工作量统计表1!#REF!)</f>
        <v>#REF!</v>
      </c>
      <c r="L22" s="12" t="e">
        <f>SUMIF(各类科研工作量统计表1!#REF!,'科研工作量计算表2'!B22,各类科研工作量统计表1!#REF!)</f>
        <v>#REF!</v>
      </c>
      <c r="M22" s="9" t="e">
        <f t="shared" si="0"/>
        <v>#REF!</v>
      </c>
      <c r="N22" s="29">
        <v>77</v>
      </c>
      <c r="O22" s="14" t="e">
        <f t="shared" si="1"/>
        <v>#REF!</v>
      </c>
      <c r="P22" s="9" t="e">
        <f t="shared" si="2"/>
        <v>#REF!</v>
      </c>
      <c r="Q22" s="9"/>
      <c r="R22" s="33"/>
      <c r="S22" s="34"/>
    </row>
    <row r="23" spans="1:19" ht="21.75" customHeight="1">
      <c r="A23" s="9">
        <v>19</v>
      </c>
      <c r="B23" s="15" t="s">
        <v>535</v>
      </c>
      <c r="C23" s="14" t="s">
        <v>532</v>
      </c>
      <c r="D23" s="12" t="e">
        <f>SUMIF('各类科研工作量统计表1'!$B$4:$B$46,'科研工作量计算表2'!B23,各类科研工作量统计表1!#REF!)</f>
        <v>#REF!</v>
      </c>
      <c r="E23" s="12" t="e">
        <f>_xlfn.SUMIFS(各类科研工作量统计表1!#REF!,'各类科研工作量统计表1'!$B$4:$B$46,B23,各类科研工作量统计表1!#REF!,各类科研工作量统计表1!#REF!)</f>
        <v>#REF!</v>
      </c>
      <c r="F23" s="12" t="e">
        <f>SUMIF('各类科研工作量统计表1'!$B$51:$B$54,'科研工作量计算表2'!B23,各类科研工作量统计表1!#REF!)</f>
        <v>#REF!</v>
      </c>
      <c r="G23" s="12" t="e">
        <f>SUMIF('各类科研工作量统计表1'!$B$58:$B$110,'科研工作量计算表2'!B23,各类科研工作量统计表1!#REF!)</f>
        <v>#REF!</v>
      </c>
      <c r="H23" s="12" t="e">
        <f>SUMIF(各类科研工作量统计表1!#REF!,'科研工作量计算表2'!B23,各类科研工作量统计表1!#REF!)</f>
        <v>#REF!</v>
      </c>
      <c r="I23" s="12" t="e">
        <f>SUMIF('各类科研工作量统计表1'!$B$114:$B$167,'科研工作量计算表2'!B23,各类科研工作量统计表1!#REF!)</f>
        <v>#REF!</v>
      </c>
      <c r="J23" s="12" t="e">
        <f>SUMIF('各类科研工作量统计表1'!$B$170:$B$172,'科研工作量计算表2'!B23,各类科研工作量统计表1!#REF!)</f>
        <v>#REF!</v>
      </c>
      <c r="K23" s="12" t="e">
        <f>SUMIF(各类科研工作量统计表1!#REF!,'科研工作量计算表2'!B23,各类科研工作量统计表1!#REF!)</f>
        <v>#REF!</v>
      </c>
      <c r="L23" s="12" t="e">
        <f>SUMIF(各类科研工作量统计表1!#REF!,'科研工作量计算表2'!B23,各类科研工作量统计表1!#REF!)</f>
        <v>#REF!</v>
      </c>
      <c r="M23" s="9" t="e">
        <f t="shared" si="0"/>
        <v>#REF!</v>
      </c>
      <c r="N23" s="29">
        <v>93</v>
      </c>
      <c r="O23" s="14" t="e">
        <f t="shared" si="1"/>
        <v>#REF!</v>
      </c>
      <c r="P23" s="9" t="e">
        <f t="shared" si="2"/>
        <v>#REF!</v>
      </c>
      <c r="Q23" s="9"/>
      <c r="R23" s="33"/>
      <c r="S23" s="34"/>
    </row>
    <row r="24" spans="1:19" ht="21.75" customHeight="1">
      <c r="A24" s="9">
        <v>20</v>
      </c>
      <c r="B24" s="15" t="s">
        <v>138</v>
      </c>
      <c r="C24" s="14" t="s">
        <v>532</v>
      </c>
      <c r="D24" s="12" t="e">
        <f>SUMIF('各类科研工作量统计表1'!$B$4:$B$46,'科研工作量计算表2'!B24,各类科研工作量统计表1!#REF!)</f>
        <v>#REF!</v>
      </c>
      <c r="E24" s="12" t="e">
        <f>_xlfn.SUMIFS(各类科研工作量统计表1!#REF!,'各类科研工作量统计表1'!$B$4:$B$46,B24,各类科研工作量统计表1!#REF!,各类科研工作量统计表1!#REF!)</f>
        <v>#REF!</v>
      </c>
      <c r="F24" s="12" t="e">
        <f>SUMIF('各类科研工作量统计表1'!$B$51:$B$54,'科研工作量计算表2'!B24,各类科研工作量统计表1!#REF!)</f>
        <v>#REF!</v>
      </c>
      <c r="G24" s="12" t="e">
        <f>SUMIF('各类科研工作量统计表1'!$B$58:$B$110,'科研工作量计算表2'!B24,各类科研工作量统计表1!#REF!)</f>
        <v>#REF!</v>
      </c>
      <c r="H24" s="12" t="e">
        <f>SUMIF(各类科研工作量统计表1!#REF!,'科研工作量计算表2'!B24,各类科研工作量统计表1!#REF!)</f>
        <v>#REF!</v>
      </c>
      <c r="I24" s="12" t="e">
        <f>SUMIF('各类科研工作量统计表1'!$B$114:$B$167,'科研工作量计算表2'!B24,各类科研工作量统计表1!#REF!)</f>
        <v>#REF!</v>
      </c>
      <c r="J24" s="12" t="e">
        <f>SUMIF('各类科研工作量统计表1'!$B$170:$B$172,'科研工作量计算表2'!B24,各类科研工作量统计表1!#REF!)</f>
        <v>#REF!</v>
      </c>
      <c r="K24" s="12" t="e">
        <f>SUMIF(各类科研工作量统计表1!#REF!,'科研工作量计算表2'!B24,各类科研工作量统计表1!#REF!)</f>
        <v>#REF!</v>
      </c>
      <c r="L24" s="12" t="e">
        <f>SUMIF(各类科研工作量统计表1!#REF!,'科研工作量计算表2'!B24,各类科研工作量统计表1!#REF!)</f>
        <v>#REF!</v>
      </c>
      <c r="M24" s="9" t="e">
        <f t="shared" si="0"/>
        <v>#REF!</v>
      </c>
      <c r="N24" s="29">
        <v>100</v>
      </c>
      <c r="O24" s="14" t="e">
        <f t="shared" si="1"/>
        <v>#REF!</v>
      </c>
      <c r="P24" s="9" t="e">
        <f t="shared" si="2"/>
        <v>#REF!</v>
      </c>
      <c r="Q24" s="9"/>
      <c r="R24" s="33"/>
      <c r="S24" s="34"/>
    </row>
    <row r="25" spans="1:19" ht="21.75" customHeight="1">
      <c r="A25" s="9">
        <v>21</v>
      </c>
      <c r="B25" s="15" t="s">
        <v>67</v>
      </c>
      <c r="C25" s="14" t="s">
        <v>532</v>
      </c>
      <c r="D25" s="12" t="e">
        <f>SUMIF('各类科研工作量统计表1'!$B$4:$B$46,'科研工作量计算表2'!B25,各类科研工作量统计表1!#REF!)</f>
        <v>#REF!</v>
      </c>
      <c r="E25" s="12" t="e">
        <f>_xlfn.SUMIFS(各类科研工作量统计表1!#REF!,'各类科研工作量统计表1'!$B$4:$B$46,B25,各类科研工作量统计表1!#REF!,各类科研工作量统计表1!#REF!)</f>
        <v>#REF!</v>
      </c>
      <c r="F25" s="12" t="e">
        <f>SUMIF('各类科研工作量统计表1'!$B$51:$B$54,'科研工作量计算表2'!B25,各类科研工作量统计表1!#REF!)</f>
        <v>#REF!</v>
      </c>
      <c r="G25" s="12" t="e">
        <f>SUMIF('各类科研工作量统计表1'!$B$58:$B$110,'科研工作量计算表2'!B25,各类科研工作量统计表1!#REF!)</f>
        <v>#REF!</v>
      </c>
      <c r="H25" s="12" t="e">
        <f>SUMIF(各类科研工作量统计表1!#REF!,'科研工作量计算表2'!B25,各类科研工作量统计表1!#REF!)</f>
        <v>#REF!</v>
      </c>
      <c r="I25" s="12" t="e">
        <f>SUMIF('各类科研工作量统计表1'!$B$114:$B$167,'科研工作量计算表2'!B25,各类科研工作量统计表1!#REF!)</f>
        <v>#REF!</v>
      </c>
      <c r="J25" s="12" t="e">
        <f>SUMIF('各类科研工作量统计表1'!$B$170:$B$172,'科研工作量计算表2'!B25,各类科研工作量统计表1!#REF!)</f>
        <v>#REF!</v>
      </c>
      <c r="K25" s="12" t="e">
        <f>SUMIF(各类科研工作量统计表1!#REF!,'科研工作量计算表2'!B25,各类科研工作量统计表1!#REF!)</f>
        <v>#REF!</v>
      </c>
      <c r="L25" s="12" t="e">
        <f>SUMIF(各类科研工作量统计表1!#REF!,'科研工作量计算表2'!B25,各类科研工作量统计表1!#REF!)</f>
        <v>#REF!</v>
      </c>
      <c r="M25" s="9" t="e">
        <f t="shared" si="0"/>
        <v>#REF!</v>
      </c>
      <c r="N25" s="29">
        <v>93</v>
      </c>
      <c r="O25" s="14" t="e">
        <f t="shared" si="1"/>
        <v>#REF!</v>
      </c>
      <c r="P25" s="9" t="e">
        <f t="shared" si="2"/>
        <v>#REF!</v>
      </c>
      <c r="Q25" s="9"/>
      <c r="R25" s="33"/>
      <c r="S25" s="34"/>
    </row>
    <row r="26" spans="1:19" ht="21.75" customHeight="1">
      <c r="A26" s="9">
        <v>22</v>
      </c>
      <c r="B26" s="13" t="s">
        <v>29</v>
      </c>
      <c r="C26" s="14" t="s">
        <v>532</v>
      </c>
      <c r="D26" s="12" t="e">
        <f>SUMIF('各类科研工作量统计表1'!$B$4:$B$46,'科研工作量计算表2'!B26,各类科研工作量统计表1!#REF!)</f>
        <v>#REF!</v>
      </c>
      <c r="E26" s="12" t="e">
        <f>_xlfn.SUMIFS(各类科研工作量统计表1!#REF!,'各类科研工作量统计表1'!$B$4:$B$46,B26,各类科研工作量统计表1!#REF!,各类科研工作量统计表1!#REF!)</f>
        <v>#REF!</v>
      </c>
      <c r="F26" s="12" t="e">
        <f>SUMIF('各类科研工作量统计表1'!$B$51:$B$54,'科研工作量计算表2'!B26,各类科研工作量统计表1!#REF!)</f>
        <v>#REF!</v>
      </c>
      <c r="G26" s="12" t="e">
        <f>SUMIF('各类科研工作量统计表1'!$B$58:$B$110,'科研工作量计算表2'!B26,各类科研工作量统计表1!#REF!)</f>
        <v>#REF!</v>
      </c>
      <c r="H26" s="12" t="e">
        <f>SUMIF(各类科研工作量统计表1!#REF!,'科研工作量计算表2'!B26,各类科研工作量统计表1!#REF!)</f>
        <v>#REF!</v>
      </c>
      <c r="I26" s="12" t="e">
        <f>SUMIF('各类科研工作量统计表1'!$B$114:$B$167,'科研工作量计算表2'!B26,各类科研工作量统计表1!#REF!)</f>
        <v>#REF!</v>
      </c>
      <c r="J26" s="12" t="e">
        <f>SUMIF('各类科研工作量统计表1'!$B$170:$B$172,'科研工作量计算表2'!B26,各类科研工作量统计表1!#REF!)</f>
        <v>#REF!</v>
      </c>
      <c r="K26" s="12" t="e">
        <f>SUMIF(各类科研工作量统计表1!#REF!,'科研工作量计算表2'!B26,各类科研工作量统计表1!#REF!)</f>
        <v>#REF!</v>
      </c>
      <c r="L26" s="12" t="e">
        <f>SUMIF(各类科研工作量统计表1!#REF!,'科研工作量计算表2'!B26,各类科研工作量统计表1!#REF!)</f>
        <v>#REF!</v>
      </c>
      <c r="M26" s="9" t="e">
        <f t="shared" si="0"/>
        <v>#REF!</v>
      </c>
      <c r="N26" s="29">
        <v>80</v>
      </c>
      <c r="O26" s="14" t="e">
        <f t="shared" si="1"/>
        <v>#REF!</v>
      </c>
      <c r="P26" s="9" t="e">
        <f t="shared" si="2"/>
        <v>#REF!</v>
      </c>
      <c r="Q26" s="9"/>
      <c r="R26" s="33"/>
      <c r="S26" s="34"/>
    </row>
    <row r="27" spans="1:19" ht="21.75" customHeight="1">
      <c r="A27" s="9">
        <v>23</v>
      </c>
      <c r="B27" s="13" t="s">
        <v>34</v>
      </c>
      <c r="C27" s="14" t="s">
        <v>532</v>
      </c>
      <c r="D27" s="12" t="e">
        <f>SUMIF('各类科研工作量统计表1'!$B$4:$B$46,'科研工作量计算表2'!B27,各类科研工作量统计表1!#REF!)</f>
        <v>#REF!</v>
      </c>
      <c r="E27" s="12" t="e">
        <f>_xlfn.SUMIFS(各类科研工作量统计表1!#REF!,'各类科研工作量统计表1'!$B$4:$B$46,B27,各类科研工作量统计表1!#REF!,各类科研工作量统计表1!#REF!)</f>
        <v>#REF!</v>
      </c>
      <c r="F27" s="12" t="e">
        <f>SUMIF('各类科研工作量统计表1'!$B$51:$B$54,'科研工作量计算表2'!B27,各类科研工作量统计表1!#REF!)</f>
        <v>#REF!</v>
      </c>
      <c r="G27" s="12" t="e">
        <f>SUMIF('各类科研工作量统计表1'!$B$58:$B$110,'科研工作量计算表2'!B27,各类科研工作量统计表1!#REF!)</f>
        <v>#REF!</v>
      </c>
      <c r="H27" s="12" t="e">
        <f>SUMIF(各类科研工作量统计表1!#REF!,'科研工作量计算表2'!B27,各类科研工作量统计表1!#REF!)</f>
        <v>#REF!</v>
      </c>
      <c r="I27" s="12" t="e">
        <f>SUMIF('各类科研工作量统计表1'!$B$114:$B$167,'科研工作量计算表2'!B27,各类科研工作量统计表1!#REF!)</f>
        <v>#REF!</v>
      </c>
      <c r="J27" s="12" t="e">
        <f>SUMIF('各类科研工作量统计表1'!$B$170:$B$172,'科研工作量计算表2'!B27,各类科研工作量统计表1!#REF!)</f>
        <v>#REF!</v>
      </c>
      <c r="K27" s="12" t="e">
        <f>SUMIF(各类科研工作量统计表1!#REF!,'科研工作量计算表2'!B27,各类科研工作量统计表1!#REF!)</f>
        <v>#REF!</v>
      </c>
      <c r="L27" s="12" t="e">
        <f>SUMIF(各类科研工作量统计表1!#REF!,'科研工作量计算表2'!B27,各类科研工作量统计表1!#REF!)</f>
        <v>#REF!</v>
      </c>
      <c r="M27" s="9" t="e">
        <f t="shared" si="0"/>
        <v>#REF!</v>
      </c>
      <c r="N27" s="29">
        <v>100</v>
      </c>
      <c r="O27" s="14" t="e">
        <f t="shared" si="1"/>
        <v>#REF!</v>
      </c>
      <c r="P27" s="9" t="e">
        <f t="shared" si="2"/>
        <v>#REF!</v>
      </c>
      <c r="Q27" s="9"/>
      <c r="R27" s="33"/>
      <c r="S27" s="34"/>
    </row>
    <row r="28" spans="1:19" ht="21.75" customHeight="1">
      <c r="A28" s="9">
        <v>24</v>
      </c>
      <c r="B28" s="13" t="s">
        <v>249</v>
      </c>
      <c r="C28" s="14" t="s">
        <v>532</v>
      </c>
      <c r="D28" s="12" t="e">
        <f>SUMIF('各类科研工作量统计表1'!$B$4:$B$46,'科研工作量计算表2'!B28,各类科研工作量统计表1!#REF!)</f>
        <v>#REF!</v>
      </c>
      <c r="E28" s="12" t="e">
        <f>_xlfn.SUMIFS(各类科研工作量统计表1!#REF!,'各类科研工作量统计表1'!$B$4:$B$46,B28,各类科研工作量统计表1!#REF!,各类科研工作量统计表1!#REF!)</f>
        <v>#REF!</v>
      </c>
      <c r="F28" s="12" t="e">
        <f>SUMIF('各类科研工作量统计表1'!$B$51:$B$54,'科研工作量计算表2'!B28,各类科研工作量统计表1!#REF!)</f>
        <v>#REF!</v>
      </c>
      <c r="G28" s="12" t="e">
        <f>SUMIF('各类科研工作量统计表1'!$B$58:$B$110,'科研工作量计算表2'!B28,各类科研工作量统计表1!#REF!)</f>
        <v>#REF!</v>
      </c>
      <c r="H28" s="12" t="e">
        <f>SUMIF(各类科研工作量统计表1!#REF!,'科研工作量计算表2'!B28,各类科研工作量统计表1!#REF!)</f>
        <v>#REF!</v>
      </c>
      <c r="I28" s="12" t="e">
        <f>SUMIF('各类科研工作量统计表1'!$B$114:$B$167,'科研工作量计算表2'!B28,各类科研工作量统计表1!#REF!)</f>
        <v>#REF!</v>
      </c>
      <c r="J28" s="12" t="e">
        <f>SUMIF('各类科研工作量统计表1'!$B$170:$B$172,'科研工作量计算表2'!B28,各类科研工作量统计表1!#REF!)</f>
        <v>#REF!</v>
      </c>
      <c r="K28" s="12" t="e">
        <f>SUMIF(各类科研工作量统计表1!#REF!,'科研工作量计算表2'!B28,各类科研工作量统计表1!#REF!)</f>
        <v>#REF!</v>
      </c>
      <c r="L28" s="12" t="e">
        <f>SUMIF(各类科研工作量统计表1!#REF!,'科研工作量计算表2'!B28,各类科研工作量统计表1!#REF!)</f>
        <v>#REF!</v>
      </c>
      <c r="M28" s="9" t="e">
        <f t="shared" si="0"/>
        <v>#REF!</v>
      </c>
      <c r="N28" s="29">
        <v>80</v>
      </c>
      <c r="O28" s="14" t="e">
        <f t="shared" si="1"/>
        <v>#REF!</v>
      </c>
      <c r="P28" s="9" t="e">
        <f t="shared" si="2"/>
        <v>#REF!</v>
      </c>
      <c r="Q28" s="9"/>
      <c r="R28" s="33"/>
      <c r="S28" s="34"/>
    </row>
    <row r="29" spans="1:19" ht="21.75" customHeight="1">
      <c r="A29" s="9">
        <v>25</v>
      </c>
      <c r="B29" s="13" t="s">
        <v>330</v>
      </c>
      <c r="C29" s="14" t="s">
        <v>532</v>
      </c>
      <c r="D29" s="12" t="e">
        <f>SUMIF('各类科研工作量统计表1'!$B$4:$B$46,'科研工作量计算表2'!B29,各类科研工作量统计表1!#REF!)</f>
        <v>#REF!</v>
      </c>
      <c r="E29" s="12" t="e">
        <f>_xlfn.SUMIFS(各类科研工作量统计表1!#REF!,'各类科研工作量统计表1'!$B$4:$B$46,B29,各类科研工作量统计表1!#REF!,各类科研工作量统计表1!#REF!)</f>
        <v>#REF!</v>
      </c>
      <c r="F29" s="12" t="e">
        <f>SUMIF('各类科研工作量统计表1'!$B$51:$B$54,'科研工作量计算表2'!B29,各类科研工作量统计表1!#REF!)</f>
        <v>#REF!</v>
      </c>
      <c r="G29" s="12" t="e">
        <f>SUMIF('各类科研工作量统计表1'!$B$58:$B$110,'科研工作量计算表2'!B29,各类科研工作量统计表1!#REF!)</f>
        <v>#REF!</v>
      </c>
      <c r="H29" s="12" t="e">
        <f>SUMIF(各类科研工作量统计表1!#REF!,'科研工作量计算表2'!B29,各类科研工作量统计表1!#REF!)</f>
        <v>#REF!</v>
      </c>
      <c r="I29" s="12" t="e">
        <f>SUMIF('各类科研工作量统计表1'!$B$114:$B$167,'科研工作量计算表2'!B29,各类科研工作量统计表1!#REF!)</f>
        <v>#REF!</v>
      </c>
      <c r="J29" s="12" t="e">
        <f>SUMIF('各类科研工作量统计表1'!$B$170:$B$172,'科研工作量计算表2'!B29,各类科研工作量统计表1!#REF!)</f>
        <v>#REF!</v>
      </c>
      <c r="K29" s="12" t="e">
        <f>SUMIF(各类科研工作量统计表1!#REF!,'科研工作量计算表2'!B29,各类科研工作量统计表1!#REF!)</f>
        <v>#REF!</v>
      </c>
      <c r="L29" s="12" t="e">
        <f>SUMIF(各类科研工作量统计表1!#REF!,'科研工作量计算表2'!B29,各类科研工作量统计表1!#REF!)</f>
        <v>#REF!</v>
      </c>
      <c r="M29" s="9" t="e">
        <f t="shared" si="0"/>
        <v>#REF!</v>
      </c>
      <c r="N29" s="29">
        <v>80</v>
      </c>
      <c r="O29" s="14" t="e">
        <f t="shared" si="1"/>
        <v>#REF!</v>
      </c>
      <c r="P29" s="9" t="e">
        <f t="shared" si="2"/>
        <v>#REF!</v>
      </c>
      <c r="Q29" s="9"/>
      <c r="R29" s="33"/>
      <c r="S29" s="34"/>
    </row>
    <row r="30" spans="1:19" ht="21.75" customHeight="1">
      <c r="A30" s="9">
        <v>26</v>
      </c>
      <c r="B30" s="16" t="s">
        <v>255</v>
      </c>
      <c r="C30" s="14" t="s">
        <v>532</v>
      </c>
      <c r="D30" s="12" t="e">
        <f>SUMIF('各类科研工作量统计表1'!$B$4:$B$46,'科研工作量计算表2'!B30,各类科研工作量统计表1!#REF!)</f>
        <v>#REF!</v>
      </c>
      <c r="E30" s="12" t="e">
        <f>_xlfn.SUMIFS(各类科研工作量统计表1!#REF!,'各类科研工作量统计表1'!$B$4:$B$46,B30,各类科研工作量统计表1!#REF!,各类科研工作量统计表1!#REF!)</f>
        <v>#REF!</v>
      </c>
      <c r="F30" s="12" t="e">
        <f>SUMIF('各类科研工作量统计表1'!$B$51:$B$54,'科研工作量计算表2'!B30,各类科研工作量统计表1!#REF!)</f>
        <v>#REF!</v>
      </c>
      <c r="G30" s="12" t="e">
        <f>SUMIF('各类科研工作量统计表1'!$B$58:$B$110,'科研工作量计算表2'!B30,各类科研工作量统计表1!#REF!)</f>
        <v>#REF!</v>
      </c>
      <c r="H30" s="12" t="e">
        <f>SUMIF(各类科研工作量统计表1!#REF!,'科研工作量计算表2'!B30,各类科研工作量统计表1!#REF!)</f>
        <v>#REF!</v>
      </c>
      <c r="I30" s="12" t="e">
        <f>SUMIF('各类科研工作量统计表1'!$B$114:$B$167,'科研工作量计算表2'!B30,各类科研工作量统计表1!#REF!)</f>
        <v>#REF!</v>
      </c>
      <c r="J30" s="12" t="e">
        <f>SUMIF('各类科研工作量统计表1'!$B$170:$B$172,'科研工作量计算表2'!B30,各类科研工作量统计表1!#REF!)</f>
        <v>#REF!</v>
      </c>
      <c r="K30" s="12" t="e">
        <f>SUMIF(各类科研工作量统计表1!#REF!,'科研工作量计算表2'!B30,各类科研工作量统计表1!#REF!)</f>
        <v>#REF!</v>
      </c>
      <c r="L30" s="12" t="e">
        <f>SUMIF(各类科研工作量统计表1!#REF!,'科研工作量计算表2'!B30,各类科研工作量统计表1!#REF!)</f>
        <v>#REF!</v>
      </c>
      <c r="M30" s="9" t="e">
        <f t="shared" si="0"/>
        <v>#REF!</v>
      </c>
      <c r="N30" s="29">
        <v>77</v>
      </c>
      <c r="O30" s="14" t="e">
        <f t="shared" si="1"/>
        <v>#REF!</v>
      </c>
      <c r="P30" s="9" t="e">
        <f t="shared" si="2"/>
        <v>#REF!</v>
      </c>
      <c r="Q30" s="9"/>
      <c r="R30" s="33"/>
      <c r="S30" s="34"/>
    </row>
    <row r="31" spans="1:19" ht="21.75" customHeight="1">
      <c r="A31" s="9">
        <v>27</v>
      </c>
      <c r="B31" s="16" t="s">
        <v>360</v>
      </c>
      <c r="C31" s="14" t="s">
        <v>536</v>
      </c>
      <c r="D31" s="12" t="e">
        <f>SUMIF('各类科研工作量统计表1'!$B$4:$B$46,'科研工作量计算表2'!B31,各类科研工作量统计表1!#REF!)</f>
        <v>#REF!</v>
      </c>
      <c r="E31" s="12" t="e">
        <f>_xlfn.SUMIFS(各类科研工作量统计表1!#REF!,'各类科研工作量统计表1'!$B$4:$B$46,B31,各类科研工作量统计表1!#REF!,各类科研工作量统计表1!#REF!)</f>
        <v>#REF!</v>
      </c>
      <c r="F31" s="12" t="e">
        <f>SUMIF('各类科研工作量统计表1'!$B$51:$B$54,'科研工作量计算表2'!B31,各类科研工作量统计表1!#REF!)</f>
        <v>#REF!</v>
      </c>
      <c r="G31" s="12" t="e">
        <f>SUMIF('各类科研工作量统计表1'!$B$58:$B$110,'科研工作量计算表2'!B31,各类科研工作量统计表1!#REF!)</f>
        <v>#REF!</v>
      </c>
      <c r="H31" s="12" t="e">
        <f>SUMIF(各类科研工作量统计表1!#REF!,'科研工作量计算表2'!B31,各类科研工作量统计表1!#REF!)</f>
        <v>#REF!</v>
      </c>
      <c r="I31" s="12" t="e">
        <f>SUMIF('各类科研工作量统计表1'!$B$114:$B$167,'科研工作量计算表2'!B31,各类科研工作量统计表1!#REF!)</f>
        <v>#REF!</v>
      </c>
      <c r="J31" s="12" t="e">
        <f>SUMIF('各类科研工作量统计表1'!$B$170:$B$172,'科研工作量计算表2'!B31,各类科研工作量统计表1!#REF!)</f>
        <v>#REF!</v>
      </c>
      <c r="K31" s="12" t="e">
        <f>SUMIF(各类科研工作量统计表1!#REF!,'科研工作量计算表2'!B31,各类科研工作量统计表1!#REF!)</f>
        <v>#REF!</v>
      </c>
      <c r="L31" s="12" t="e">
        <f>SUMIF(各类科研工作量统计表1!#REF!,'科研工作量计算表2'!B31,各类科研工作量统计表1!#REF!)</f>
        <v>#REF!</v>
      </c>
      <c r="M31" s="9" t="e">
        <f t="shared" si="0"/>
        <v>#REF!</v>
      </c>
      <c r="N31" s="29"/>
      <c r="O31" s="14" t="e">
        <f t="shared" si="1"/>
        <v>#REF!</v>
      </c>
      <c r="P31" s="9" t="e">
        <f t="shared" si="2"/>
        <v>#REF!</v>
      </c>
      <c r="Q31" s="9"/>
      <c r="R31" s="33"/>
      <c r="S31" s="34"/>
    </row>
    <row r="32" spans="1:19" ht="21.75" customHeight="1">
      <c r="A32" s="9">
        <v>28</v>
      </c>
      <c r="B32" s="16" t="s">
        <v>440</v>
      </c>
      <c r="C32" s="14" t="s">
        <v>530</v>
      </c>
      <c r="D32" s="12" t="e">
        <f>SUMIF('各类科研工作量统计表1'!$B$4:$B$46,'科研工作量计算表2'!B32,各类科研工作量统计表1!#REF!)</f>
        <v>#REF!</v>
      </c>
      <c r="E32" s="12" t="e">
        <f>_xlfn.SUMIFS(各类科研工作量统计表1!#REF!,'各类科研工作量统计表1'!$B$4:$B$46,B32,各类科研工作量统计表1!#REF!,各类科研工作量统计表1!#REF!)</f>
        <v>#REF!</v>
      </c>
      <c r="F32" s="12" t="e">
        <f>SUMIF('各类科研工作量统计表1'!$B$51:$B$54,'科研工作量计算表2'!B32,各类科研工作量统计表1!#REF!)</f>
        <v>#REF!</v>
      </c>
      <c r="G32" s="12" t="e">
        <f>SUMIF('各类科研工作量统计表1'!$B$58:$B$110,'科研工作量计算表2'!B32,各类科研工作量统计表1!#REF!)</f>
        <v>#REF!</v>
      </c>
      <c r="H32" s="12" t="e">
        <f>SUMIF(各类科研工作量统计表1!#REF!,'科研工作量计算表2'!B32,各类科研工作量统计表1!#REF!)</f>
        <v>#REF!</v>
      </c>
      <c r="I32" s="12" t="e">
        <f>SUMIF('各类科研工作量统计表1'!$B$114:$B$167,'科研工作量计算表2'!B32,各类科研工作量统计表1!#REF!)</f>
        <v>#REF!</v>
      </c>
      <c r="J32" s="12" t="e">
        <f>SUMIF('各类科研工作量统计表1'!$B$170:$B$172,'科研工作量计算表2'!B32,各类科研工作量统计表1!#REF!)</f>
        <v>#REF!</v>
      </c>
      <c r="K32" s="12" t="e">
        <f>SUMIF(各类科研工作量统计表1!#REF!,'科研工作量计算表2'!B32,各类科研工作量统计表1!#REF!)</f>
        <v>#REF!</v>
      </c>
      <c r="L32" s="12" t="e">
        <f>SUMIF(各类科研工作量统计表1!#REF!,'科研工作量计算表2'!B32,各类科研工作量统计表1!#REF!)</f>
        <v>#REF!</v>
      </c>
      <c r="M32" s="9" t="e">
        <f t="shared" si="0"/>
        <v>#REF!</v>
      </c>
      <c r="N32" s="29"/>
      <c r="O32" s="14" t="e">
        <f t="shared" si="1"/>
        <v>#REF!</v>
      </c>
      <c r="P32" s="9" t="e">
        <f t="shared" si="2"/>
        <v>#REF!</v>
      </c>
      <c r="Q32" s="9"/>
      <c r="R32" s="33"/>
      <c r="S32" s="34"/>
    </row>
    <row r="33" spans="1:19" ht="21.75" customHeight="1">
      <c r="A33" s="9">
        <v>29</v>
      </c>
      <c r="B33" s="16" t="s">
        <v>157</v>
      </c>
      <c r="C33" s="14" t="s">
        <v>537</v>
      </c>
      <c r="D33" s="12" t="e">
        <f>SUMIF('各类科研工作量统计表1'!$B$4:$B$46,'科研工作量计算表2'!B33,各类科研工作量统计表1!#REF!)</f>
        <v>#REF!</v>
      </c>
      <c r="E33" s="12" t="e">
        <f>_xlfn.SUMIFS(各类科研工作量统计表1!#REF!,'各类科研工作量统计表1'!$B$4:$B$46,B33,各类科研工作量统计表1!#REF!,各类科研工作量统计表1!#REF!)</f>
        <v>#REF!</v>
      </c>
      <c r="F33" s="12" t="e">
        <f>SUMIF('各类科研工作量统计表1'!$B$51:$B$54,'科研工作量计算表2'!B33,各类科研工作量统计表1!#REF!)</f>
        <v>#REF!</v>
      </c>
      <c r="G33" s="12" t="e">
        <f>SUMIF('各类科研工作量统计表1'!$B$58:$B$110,'科研工作量计算表2'!B33,各类科研工作量统计表1!#REF!)</f>
        <v>#REF!</v>
      </c>
      <c r="H33" s="12" t="e">
        <f>SUMIF(各类科研工作量统计表1!#REF!,'科研工作量计算表2'!B33,各类科研工作量统计表1!#REF!)</f>
        <v>#REF!</v>
      </c>
      <c r="I33" s="12" t="e">
        <f>SUMIF('各类科研工作量统计表1'!$B$114:$B$167,'科研工作量计算表2'!B33,各类科研工作量统计表1!#REF!)</f>
        <v>#REF!</v>
      </c>
      <c r="J33" s="12" t="e">
        <f>SUMIF('各类科研工作量统计表1'!$B$170:$B$172,'科研工作量计算表2'!B33,各类科研工作量统计表1!#REF!)</f>
        <v>#REF!</v>
      </c>
      <c r="K33" s="12" t="e">
        <f>SUMIF(各类科研工作量统计表1!#REF!,'科研工作量计算表2'!B33,各类科研工作量统计表1!#REF!)</f>
        <v>#REF!</v>
      </c>
      <c r="L33" s="12" t="e">
        <f>SUMIF(各类科研工作量统计表1!#REF!,'科研工作量计算表2'!B33,各类科研工作量统计表1!#REF!)</f>
        <v>#REF!</v>
      </c>
      <c r="M33" s="9" t="e">
        <f t="shared" si="0"/>
        <v>#REF!</v>
      </c>
      <c r="N33" s="29"/>
      <c r="O33" s="14" t="e">
        <f t="shared" si="1"/>
        <v>#REF!</v>
      </c>
      <c r="P33" s="9" t="e">
        <f t="shared" si="2"/>
        <v>#REF!</v>
      </c>
      <c r="Q33" s="9"/>
      <c r="R33" s="33"/>
      <c r="S33" s="34"/>
    </row>
    <row r="34" spans="1:19" ht="21.75" customHeight="1">
      <c r="A34" s="9">
        <v>30</v>
      </c>
      <c r="B34" s="17" t="s">
        <v>313</v>
      </c>
      <c r="C34" s="14" t="s">
        <v>530</v>
      </c>
      <c r="D34" s="12" t="e">
        <f>SUMIF('各类科研工作量统计表1'!$B$4:$B$46,'科研工作量计算表2'!B34,各类科研工作量统计表1!#REF!)</f>
        <v>#REF!</v>
      </c>
      <c r="E34" s="12" t="e">
        <f>_xlfn.SUMIFS(各类科研工作量统计表1!#REF!,'各类科研工作量统计表1'!$B$4:$B$46,B34,各类科研工作量统计表1!#REF!,各类科研工作量统计表1!#REF!)</f>
        <v>#REF!</v>
      </c>
      <c r="F34" s="12" t="e">
        <f>SUMIF('各类科研工作量统计表1'!$B$51:$B$54,'科研工作量计算表2'!B34,各类科研工作量统计表1!#REF!)</f>
        <v>#REF!</v>
      </c>
      <c r="G34" s="12" t="e">
        <f>SUMIF('各类科研工作量统计表1'!$B$58:$B$110,'科研工作量计算表2'!B34,各类科研工作量统计表1!#REF!)</f>
        <v>#REF!</v>
      </c>
      <c r="H34" s="12" t="e">
        <f>SUMIF(各类科研工作量统计表1!#REF!,'科研工作量计算表2'!B34,各类科研工作量统计表1!#REF!)</f>
        <v>#REF!</v>
      </c>
      <c r="I34" s="12" t="e">
        <f>SUMIF('各类科研工作量统计表1'!$B$114:$B$167,'科研工作量计算表2'!B34,各类科研工作量统计表1!#REF!)</f>
        <v>#REF!</v>
      </c>
      <c r="J34" s="12" t="e">
        <f>SUMIF('各类科研工作量统计表1'!$B$170:$B$172,'科研工作量计算表2'!B34,各类科研工作量统计表1!#REF!)</f>
        <v>#REF!</v>
      </c>
      <c r="K34" s="12" t="e">
        <f>SUMIF(各类科研工作量统计表1!#REF!,'科研工作量计算表2'!B34,各类科研工作量统计表1!#REF!)</f>
        <v>#REF!</v>
      </c>
      <c r="L34" s="12" t="e">
        <f>SUMIF(各类科研工作量统计表1!#REF!,'科研工作量计算表2'!B34,各类科研工作量统计表1!#REF!)</f>
        <v>#REF!</v>
      </c>
      <c r="M34" s="9" t="e">
        <f t="shared" si="0"/>
        <v>#REF!</v>
      </c>
      <c r="N34" s="29"/>
      <c r="O34" s="14" t="e">
        <f t="shared" si="1"/>
        <v>#REF!</v>
      </c>
      <c r="P34" s="9" t="e">
        <f t="shared" si="2"/>
        <v>#REF!</v>
      </c>
      <c r="Q34" s="9"/>
      <c r="R34" s="33"/>
      <c r="S34" s="34"/>
    </row>
    <row r="35" spans="1:19" ht="21.75" customHeight="1">
      <c r="A35" s="9">
        <v>31</v>
      </c>
      <c r="B35" s="17" t="s">
        <v>538</v>
      </c>
      <c r="C35" s="14" t="s">
        <v>536</v>
      </c>
      <c r="D35" s="12" t="e">
        <f>SUMIF('各类科研工作量统计表1'!$B$4:$B$46,'科研工作量计算表2'!B35,各类科研工作量统计表1!#REF!)</f>
        <v>#REF!</v>
      </c>
      <c r="E35" s="12" t="e">
        <f>_xlfn.SUMIFS(各类科研工作量统计表1!#REF!,'各类科研工作量统计表1'!$B$4:$B$46,B35,各类科研工作量统计表1!#REF!,各类科研工作量统计表1!#REF!)</f>
        <v>#REF!</v>
      </c>
      <c r="F35" s="12" t="e">
        <f>SUMIF('各类科研工作量统计表1'!$B$51:$B$54,'科研工作量计算表2'!B35,各类科研工作量统计表1!#REF!)</f>
        <v>#REF!</v>
      </c>
      <c r="G35" s="12" t="e">
        <f>SUMIF('各类科研工作量统计表1'!$B$58:$B$110,'科研工作量计算表2'!B35,各类科研工作量统计表1!#REF!)</f>
        <v>#REF!</v>
      </c>
      <c r="H35" s="12" t="e">
        <f>SUMIF(各类科研工作量统计表1!#REF!,'科研工作量计算表2'!B35,各类科研工作量统计表1!#REF!)</f>
        <v>#REF!</v>
      </c>
      <c r="I35" s="12" t="e">
        <f>SUMIF('各类科研工作量统计表1'!$B$114:$B$167,'科研工作量计算表2'!B35,各类科研工作量统计表1!#REF!)</f>
        <v>#REF!</v>
      </c>
      <c r="J35" s="12" t="e">
        <f>SUMIF('各类科研工作量统计表1'!$B$170:$B$172,'科研工作量计算表2'!B35,各类科研工作量统计表1!#REF!)</f>
        <v>#REF!</v>
      </c>
      <c r="K35" s="12" t="e">
        <f>SUMIF(各类科研工作量统计表1!#REF!,'科研工作量计算表2'!B35,各类科研工作量统计表1!#REF!)</f>
        <v>#REF!</v>
      </c>
      <c r="L35" s="12" t="e">
        <f>SUMIF(各类科研工作量统计表1!#REF!,'科研工作量计算表2'!B35,各类科研工作量统计表1!#REF!)</f>
        <v>#REF!</v>
      </c>
      <c r="M35" s="9" t="e">
        <f t="shared" si="0"/>
        <v>#REF!</v>
      </c>
      <c r="N35" s="29"/>
      <c r="O35" s="14" t="e">
        <f t="shared" si="1"/>
        <v>#REF!</v>
      </c>
      <c r="P35" s="9" t="e">
        <f t="shared" si="2"/>
        <v>#REF!</v>
      </c>
      <c r="Q35" s="9"/>
      <c r="R35" s="33"/>
      <c r="S35" s="34"/>
    </row>
    <row r="36" spans="1:19" ht="21.75" customHeight="1">
      <c r="A36" s="9">
        <v>32</v>
      </c>
      <c r="B36" s="17" t="s">
        <v>243</v>
      </c>
      <c r="C36" s="14" t="s">
        <v>532</v>
      </c>
      <c r="D36" s="12" t="e">
        <f>SUMIF('各类科研工作量统计表1'!$B$4:$B$46,'科研工作量计算表2'!B36,各类科研工作量统计表1!#REF!)</f>
        <v>#REF!</v>
      </c>
      <c r="E36" s="12" t="e">
        <f>_xlfn.SUMIFS(各类科研工作量统计表1!#REF!,'各类科研工作量统计表1'!$B$4:$B$46,B36,各类科研工作量统计表1!#REF!,各类科研工作量统计表1!#REF!)</f>
        <v>#REF!</v>
      </c>
      <c r="F36" s="12" t="e">
        <f>SUMIF('各类科研工作量统计表1'!$B$51:$B$54,'科研工作量计算表2'!B36,各类科研工作量统计表1!#REF!)</f>
        <v>#REF!</v>
      </c>
      <c r="G36" s="12" t="e">
        <f>SUMIF('各类科研工作量统计表1'!$B$58:$B$110,'科研工作量计算表2'!B36,各类科研工作量统计表1!#REF!)</f>
        <v>#REF!</v>
      </c>
      <c r="H36" s="12" t="e">
        <f>SUMIF(各类科研工作量统计表1!#REF!,'科研工作量计算表2'!B36,各类科研工作量统计表1!#REF!)</f>
        <v>#REF!</v>
      </c>
      <c r="I36" s="12" t="e">
        <f>SUMIF('各类科研工作量统计表1'!$B$114:$B$167,'科研工作量计算表2'!B36,各类科研工作量统计表1!#REF!)</f>
        <v>#REF!</v>
      </c>
      <c r="J36" s="12" t="e">
        <f>SUMIF('各类科研工作量统计表1'!$B$170:$B$172,'科研工作量计算表2'!B36,各类科研工作量统计表1!#REF!)</f>
        <v>#REF!</v>
      </c>
      <c r="K36" s="12" t="e">
        <f>SUMIF(各类科研工作量统计表1!#REF!,'科研工作量计算表2'!B36,各类科研工作量统计表1!#REF!)</f>
        <v>#REF!</v>
      </c>
      <c r="L36" s="12" t="e">
        <f>SUMIF(各类科研工作量统计表1!#REF!,'科研工作量计算表2'!B36,各类科研工作量统计表1!#REF!)</f>
        <v>#REF!</v>
      </c>
      <c r="M36" s="9" t="e">
        <f t="shared" si="0"/>
        <v>#REF!</v>
      </c>
      <c r="N36" s="29">
        <v>70</v>
      </c>
      <c r="O36" s="14" t="e">
        <f t="shared" si="1"/>
        <v>#REF!</v>
      </c>
      <c r="P36" s="9" t="e">
        <f t="shared" si="2"/>
        <v>#REF!</v>
      </c>
      <c r="Q36" s="9"/>
      <c r="R36" s="33"/>
      <c r="S36" s="34"/>
    </row>
    <row r="37" spans="1:19" ht="21.75" customHeight="1">
      <c r="A37" s="9">
        <v>33</v>
      </c>
      <c r="B37" s="16" t="s">
        <v>127</v>
      </c>
      <c r="C37" s="14" t="s">
        <v>530</v>
      </c>
      <c r="D37" s="12" t="e">
        <f>SUMIF('各类科研工作量统计表1'!$B$4:$B$46,'科研工作量计算表2'!B37,各类科研工作量统计表1!#REF!)</f>
        <v>#REF!</v>
      </c>
      <c r="E37" s="12" t="e">
        <f>_xlfn.SUMIFS(各类科研工作量统计表1!#REF!,'各类科研工作量统计表1'!$B$4:$B$46,B37,各类科研工作量统计表1!#REF!,各类科研工作量统计表1!#REF!)</f>
        <v>#REF!</v>
      </c>
      <c r="F37" s="12" t="e">
        <f>SUMIF('各类科研工作量统计表1'!$B$51:$B$54,'科研工作量计算表2'!B37,各类科研工作量统计表1!#REF!)</f>
        <v>#REF!</v>
      </c>
      <c r="G37" s="12" t="e">
        <f>SUMIF('各类科研工作量统计表1'!$B$58:$B$110,'科研工作量计算表2'!B37,各类科研工作量统计表1!#REF!)</f>
        <v>#REF!</v>
      </c>
      <c r="H37" s="12" t="e">
        <f>SUMIF(各类科研工作量统计表1!#REF!,'科研工作量计算表2'!B37,各类科研工作量统计表1!#REF!)</f>
        <v>#REF!</v>
      </c>
      <c r="I37" s="12" t="e">
        <f>SUMIF('各类科研工作量统计表1'!$B$114:$B$167,'科研工作量计算表2'!B37,各类科研工作量统计表1!#REF!)</f>
        <v>#REF!</v>
      </c>
      <c r="J37" s="12" t="e">
        <f>SUMIF('各类科研工作量统计表1'!$B$170:$B$172,'科研工作量计算表2'!B37,各类科研工作量统计表1!#REF!)</f>
        <v>#REF!</v>
      </c>
      <c r="K37" s="12" t="e">
        <f>SUMIF(各类科研工作量统计表1!#REF!,'科研工作量计算表2'!B37,各类科研工作量统计表1!#REF!)</f>
        <v>#REF!</v>
      </c>
      <c r="L37" s="12" t="e">
        <f>SUMIF(各类科研工作量统计表1!#REF!,'科研工作量计算表2'!B37,各类科研工作量统计表1!#REF!)</f>
        <v>#REF!</v>
      </c>
      <c r="M37" s="9" t="e">
        <f aca="true" t="shared" si="3" ref="M37:M61">D37+F37+G37+H37+I37+J37+K37+L37</f>
        <v>#REF!</v>
      </c>
      <c r="N37" s="29"/>
      <c r="O37" s="14" t="e">
        <f t="shared" si="1"/>
        <v>#REF!</v>
      </c>
      <c r="P37" s="9" t="e">
        <f t="shared" si="2"/>
        <v>#REF!</v>
      </c>
      <c r="Q37" s="9"/>
      <c r="R37" s="33"/>
      <c r="S37" s="34"/>
    </row>
    <row r="38" spans="1:19" ht="21.75" customHeight="1">
      <c r="A38" s="9">
        <v>34</v>
      </c>
      <c r="B38" s="16" t="s">
        <v>285</v>
      </c>
      <c r="C38" s="14" t="s">
        <v>532</v>
      </c>
      <c r="D38" s="12" t="e">
        <f>SUMIF('各类科研工作量统计表1'!$B$4:$B$46,'科研工作量计算表2'!B38,各类科研工作量统计表1!#REF!)</f>
        <v>#REF!</v>
      </c>
      <c r="E38" s="12" t="e">
        <f>_xlfn.SUMIFS(各类科研工作量统计表1!#REF!,'各类科研工作量统计表1'!$B$4:$B$46,B38,各类科研工作量统计表1!#REF!,各类科研工作量统计表1!#REF!)</f>
        <v>#REF!</v>
      </c>
      <c r="F38" s="12" t="e">
        <f>SUMIF('各类科研工作量统计表1'!$B$51:$B$54,'科研工作量计算表2'!B38,各类科研工作量统计表1!#REF!)</f>
        <v>#REF!</v>
      </c>
      <c r="G38" s="12" t="e">
        <f>SUMIF('各类科研工作量统计表1'!$B$58:$B$110,'科研工作量计算表2'!B38,各类科研工作量统计表1!#REF!)</f>
        <v>#REF!</v>
      </c>
      <c r="H38" s="12" t="e">
        <f>SUMIF(各类科研工作量统计表1!#REF!,'科研工作量计算表2'!B38,各类科研工作量统计表1!#REF!)</f>
        <v>#REF!</v>
      </c>
      <c r="I38" s="12" t="e">
        <f>SUMIF('各类科研工作量统计表1'!$B$114:$B$167,'科研工作量计算表2'!B38,各类科研工作量统计表1!#REF!)</f>
        <v>#REF!</v>
      </c>
      <c r="J38" s="12" t="e">
        <f>SUMIF('各类科研工作量统计表1'!$B$170:$B$172,'科研工作量计算表2'!B38,各类科研工作量统计表1!#REF!)</f>
        <v>#REF!</v>
      </c>
      <c r="K38" s="12" t="e">
        <f>SUMIF(各类科研工作量统计表1!#REF!,'科研工作量计算表2'!B38,各类科研工作量统计表1!#REF!)</f>
        <v>#REF!</v>
      </c>
      <c r="L38" s="12" t="e">
        <f>SUMIF(各类科研工作量统计表1!#REF!,'科研工作量计算表2'!B38,各类科研工作量统计表1!#REF!)</f>
        <v>#REF!</v>
      </c>
      <c r="M38" s="9" t="e">
        <f t="shared" si="3"/>
        <v>#REF!</v>
      </c>
      <c r="N38" s="29">
        <v>70</v>
      </c>
      <c r="O38" s="14" t="e">
        <f aca="true" t="shared" si="4" ref="O38:O61">D38-E38+G38+K38+L38</f>
        <v>#REF!</v>
      </c>
      <c r="P38" s="9" t="e">
        <f aca="true" t="shared" si="5" ref="P38:P61">IF(N38&gt;O38,M38-N38,M38-O38)</f>
        <v>#REF!</v>
      </c>
      <c r="Q38" s="9"/>
      <c r="R38" s="35"/>
      <c r="S38" s="34"/>
    </row>
    <row r="39" spans="1:19" ht="21.75" customHeight="1">
      <c r="A39" s="9">
        <v>35</v>
      </c>
      <c r="B39" s="16" t="s">
        <v>72</v>
      </c>
      <c r="C39" s="14" t="s">
        <v>537</v>
      </c>
      <c r="D39" s="12" t="e">
        <f>SUMIF('各类科研工作量统计表1'!$B$4:$B$46,'科研工作量计算表2'!B39,各类科研工作量统计表1!#REF!)</f>
        <v>#REF!</v>
      </c>
      <c r="E39" s="12" t="e">
        <f>_xlfn.SUMIFS(各类科研工作量统计表1!#REF!,'各类科研工作量统计表1'!$B$4:$B$46,B39,各类科研工作量统计表1!#REF!,各类科研工作量统计表1!#REF!)</f>
        <v>#REF!</v>
      </c>
      <c r="F39" s="12" t="e">
        <f>SUMIF('各类科研工作量统计表1'!$B$51:$B$54,'科研工作量计算表2'!B39,各类科研工作量统计表1!#REF!)</f>
        <v>#REF!</v>
      </c>
      <c r="G39" s="12" t="e">
        <f>SUMIF('各类科研工作量统计表1'!$B$58:$B$110,'科研工作量计算表2'!B39,各类科研工作量统计表1!#REF!)</f>
        <v>#REF!</v>
      </c>
      <c r="H39" s="12" t="e">
        <f>SUMIF(各类科研工作量统计表1!#REF!,'科研工作量计算表2'!B39,各类科研工作量统计表1!#REF!)</f>
        <v>#REF!</v>
      </c>
      <c r="I39" s="12" t="e">
        <f>SUMIF('各类科研工作量统计表1'!$B$114:$B$167,'科研工作量计算表2'!B39,各类科研工作量统计表1!#REF!)</f>
        <v>#REF!</v>
      </c>
      <c r="J39" s="12" t="e">
        <f>SUMIF('各类科研工作量统计表1'!$B$170:$B$172,'科研工作量计算表2'!B39,各类科研工作量统计表1!#REF!)</f>
        <v>#REF!</v>
      </c>
      <c r="K39" s="12" t="e">
        <f>SUMIF(各类科研工作量统计表1!#REF!,'科研工作量计算表2'!B39,各类科研工作量统计表1!#REF!)</f>
        <v>#REF!</v>
      </c>
      <c r="L39" s="12" t="e">
        <f>SUMIF(各类科研工作量统计表1!#REF!,'科研工作量计算表2'!B39,各类科研工作量统计表1!#REF!)</f>
        <v>#REF!</v>
      </c>
      <c r="M39" s="9" t="e">
        <f t="shared" si="3"/>
        <v>#REF!</v>
      </c>
      <c r="N39" s="29"/>
      <c r="O39" s="14" t="e">
        <f t="shared" si="4"/>
        <v>#REF!</v>
      </c>
      <c r="P39" s="9" t="e">
        <f t="shared" si="5"/>
        <v>#REF!</v>
      </c>
      <c r="Q39" s="9"/>
      <c r="R39" s="33"/>
      <c r="S39" s="34"/>
    </row>
    <row r="40" spans="1:19" ht="21.75" customHeight="1">
      <c r="A40" s="9">
        <v>36</v>
      </c>
      <c r="B40" s="16" t="s">
        <v>148</v>
      </c>
      <c r="C40" s="14" t="s">
        <v>537</v>
      </c>
      <c r="D40" s="12" t="e">
        <f>SUMIF('各类科研工作量统计表1'!$B$4:$B$46,'科研工作量计算表2'!B40,各类科研工作量统计表1!#REF!)</f>
        <v>#REF!</v>
      </c>
      <c r="E40" s="12" t="e">
        <f>_xlfn.SUMIFS(各类科研工作量统计表1!#REF!,'各类科研工作量统计表1'!$B$4:$B$46,B40,各类科研工作量统计表1!#REF!,各类科研工作量统计表1!#REF!)</f>
        <v>#REF!</v>
      </c>
      <c r="F40" s="12" t="e">
        <f>SUMIF('各类科研工作量统计表1'!$B$51:$B$54,'科研工作量计算表2'!B40,各类科研工作量统计表1!#REF!)</f>
        <v>#REF!</v>
      </c>
      <c r="G40" s="12" t="e">
        <f>SUMIF('各类科研工作量统计表1'!$B$58:$B$110,'科研工作量计算表2'!B40,各类科研工作量统计表1!#REF!)</f>
        <v>#REF!</v>
      </c>
      <c r="H40" s="12" t="e">
        <f>SUMIF(各类科研工作量统计表1!#REF!,'科研工作量计算表2'!B40,各类科研工作量统计表1!#REF!)</f>
        <v>#REF!</v>
      </c>
      <c r="I40" s="12" t="e">
        <f>SUMIF('各类科研工作量统计表1'!$B$114:$B$167,'科研工作量计算表2'!B40,各类科研工作量统计表1!#REF!)</f>
        <v>#REF!</v>
      </c>
      <c r="J40" s="12" t="e">
        <f>SUMIF('各类科研工作量统计表1'!$B$170:$B$172,'科研工作量计算表2'!B40,各类科研工作量统计表1!#REF!)</f>
        <v>#REF!</v>
      </c>
      <c r="K40" s="12" t="e">
        <f>SUMIF(各类科研工作量统计表1!#REF!,'科研工作量计算表2'!B40,各类科研工作量统计表1!#REF!)</f>
        <v>#REF!</v>
      </c>
      <c r="L40" s="12" t="e">
        <f>SUMIF(各类科研工作量统计表1!#REF!,'科研工作量计算表2'!B40,各类科研工作量统计表1!#REF!)</f>
        <v>#REF!</v>
      </c>
      <c r="M40" s="9" t="e">
        <f t="shared" si="3"/>
        <v>#REF!</v>
      </c>
      <c r="N40" s="29"/>
      <c r="O40" s="14" t="e">
        <f t="shared" si="4"/>
        <v>#REF!</v>
      </c>
      <c r="P40" s="9" t="e">
        <f t="shared" si="5"/>
        <v>#REF!</v>
      </c>
      <c r="Q40" s="9"/>
      <c r="R40" s="33"/>
      <c r="S40" s="34"/>
    </row>
    <row r="41" spans="1:19" ht="21.75" customHeight="1">
      <c r="A41" s="9">
        <v>37</v>
      </c>
      <c r="B41" s="16" t="s">
        <v>23</v>
      </c>
      <c r="C41" s="14" t="s">
        <v>537</v>
      </c>
      <c r="D41" s="12" t="e">
        <f>SUMIF('各类科研工作量统计表1'!$B$4:$B$46,'科研工作量计算表2'!B41,各类科研工作量统计表1!#REF!)</f>
        <v>#REF!</v>
      </c>
      <c r="E41" s="12" t="e">
        <f>_xlfn.SUMIFS(各类科研工作量统计表1!#REF!,'各类科研工作量统计表1'!$B$4:$B$46,B41,各类科研工作量统计表1!#REF!,各类科研工作量统计表1!#REF!)</f>
        <v>#REF!</v>
      </c>
      <c r="F41" s="12" t="e">
        <f>SUMIF('各类科研工作量统计表1'!$B$51:$B$54,'科研工作量计算表2'!B41,各类科研工作量统计表1!#REF!)</f>
        <v>#REF!</v>
      </c>
      <c r="G41" s="12" t="e">
        <f>SUMIF('各类科研工作量统计表1'!$B$58:$B$110,'科研工作量计算表2'!B41,各类科研工作量统计表1!#REF!)</f>
        <v>#REF!</v>
      </c>
      <c r="H41" s="12" t="e">
        <f>SUMIF(各类科研工作量统计表1!#REF!,'科研工作量计算表2'!B41,各类科研工作量统计表1!#REF!)</f>
        <v>#REF!</v>
      </c>
      <c r="I41" s="12" t="e">
        <f>SUMIF('各类科研工作量统计表1'!$B$114:$B$167,'科研工作量计算表2'!B41,各类科研工作量统计表1!#REF!)</f>
        <v>#REF!</v>
      </c>
      <c r="J41" s="12" t="e">
        <f>SUMIF('各类科研工作量统计表1'!$B$170:$B$172,'科研工作量计算表2'!B41,各类科研工作量统计表1!#REF!)</f>
        <v>#REF!</v>
      </c>
      <c r="K41" s="12" t="e">
        <f>SUMIF(各类科研工作量统计表1!#REF!,'科研工作量计算表2'!B41,各类科研工作量统计表1!#REF!)</f>
        <v>#REF!</v>
      </c>
      <c r="L41" s="12" t="e">
        <f>SUMIF(各类科研工作量统计表1!#REF!,'科研工作量计算表2'!B41,各类科研工作量统计表1!#REF!)</f>
        <v>#REF!</v>
      </c>
      <c r="M41" s="9" t="e">
        <f t="shared" si="3"/>
        <v>#REF!</v>
      </c>
      <c r="N41" s="29"/>
      <c r="O41" s="14" t="e">
        <f t="shared" si="4"/>
        <v>#REF!</v>
      </c>
      <c r="P41" s="9" t="e">
        <f t="shared" si="5"/>
        <v>#REF!</v>
      </c>
      <c r="Q41" s="9"/>
      <c r="R41" s="33"/>
      <c r="S41" s="34"/>
    </row>
    <row r="42" spans="1:19" ht="21.75" customHeight="1">
      <c r="A42" s="9">
        <v>38</v>
      </c>
      <c r="B42" s="16" t="s">
        <v>9</v>
      </c>
      <c r="C42" s="14" t="s">
        <v>536</v>
      </c>
      <c r="D42" s="12" t="e">
        <f>SUMIF('各类科研工作量统计表1'!$B$4:$B$46,'科研工作量计算表2'!B42,各类科研工作量统计表1!#REF!)</f>
        <v>#REF!</v>
      </c>
      <c r="E42" s="12" t="e">
        <f>_xlfn.SUMIFS(各类科研工作量统计表1!#REF!,'各类科研工作量统计表1'!$B$4:$B$46,B42,各类科研工作量统计表1!#REF!,各类科研工作量统计表1!#REF!)</f>
        <v>#REF!</v>
      </c>
      <c r="F42" s="12" t="e">
        <f>SUMIF('各类科研工作量统计表1'!$B$51:$B$54,'科研工作量计算表2'!B42,各类科研工作量统计表1!#REF!)</f>
        <v>#REF!</v>
      </c>
      <c r="G42" s="12" t="e">
        <f>SUMIF('各类科研工作量统计表1'!$B$58:$B$110,'科研工作量计算表2'!B42,各类科研工作量统计表1!#REF!)</f>
        <v>#REF!</v>
      </c>
      <c r="H42" s="12" t="e">
        <f>SUMIF(各类科研工作量统计表1!#REF!,'科研工作量计算表2'!B42,各类科研工作量统计表1!#REF!)</f>
        <v>#REF!</v>
      </c>
      <c r="I42" s="12" t="e">
        <f>SUMIF('各类科研工作量统计表1'!$B$114:$B$167,'科研工作量计算表2'!B42,各类科研工作量统计表1!#REF!)</f>
        <v>#REF!</v>
      </c>
      <c r="J42" s="12" t="e">
        <f>SUMIF('各类科研工作量统计表1'!$B$170:$B$172,'科研工作量计算表2'!B42,各类科研工作量统计表1!#REF!)</f>
        <v>#REF!</v>
      </c>
      <c r="K42" s="12" t="e">
        <f>SUMIF(各类科研工作量统计表1!#REF!,'科研工作量计算表2'!B42,各类科研工作量统计表1!#REF!)</f>
        <v>#REF!</v>
      </c>
      <c r="L42" s="12" t="e">
        <f>SUMIF(各类科研工作量统计表1!#REF!,'科研工作量计算表2'!B42,各类科研工作量统计表1!#REF!)</f>
        <v>#REF!</v>
      </c>
      <c r="M42" s="9" t="e">
        <f t="shared" si="3"/>
        <v>#REF!</v>
      </c>
      <c r="N42" s="29"/>
      <c r="O42" s="14" t="e">
        <f t="shared" si="4"/>
        <v>#REF!</v>
      </c>
      <c r="P42" s="9" t="e">
        <f t="shared" si="5"/>
        <v>#REF!</v>
      </c>
      <c r="Q42" s="9"/>
      <c r="R42" s="33"/>
      <c r="S42" s="34"/>
    </row>
    <row r="43" spans="1:19" ht="21.75" customHeight="1">
      <c r="A43" s="9">
        <v>39</v>
      </c>
      <c r="B43" s="16" t="s">
        <v>539</v>
      </c>
      <c r="C43" s="14" t="s">
        <v>530</v>
      </c>
      <c r="D43" s="12" t="e">
        <f>SUMIF('各类科研工作量统计表1'!$B$4:$B$46,'科研工作量计算表2'!B43,各类科研工作量统计表1!#REF!)</f>
        <v>#REF!</v>
      </c>
      <c r="E43" s="12" t="e">
        <f>_xlfn.SUMIFS(各类科研工作量统计表1!#REF!,'各类科研工作量统计表1'!$B$4:$B$46,B43,各类科研工作量统计表1!#REF!,各类科研工作量统计表1!#REF!)</f>
        <v>#REF!</v>
      </c>
      <c r="F43" s="12" t="e">
        <f>SUMIF('各类科研工作量统计表1'!$B$51:$B$54,'科研工作量计算表2'!B43,各类科研工作量统计表1!#REF!)</f>
        <v>#REF!</v>
      </c>
      <c r="G43" s="12" t="e">
        <f>SUMIF('各类科研工作量统计表1'!$B$58:$B$110,'科研工作量计算表2'!B43,各类科研工作量统计表1!#REF!)</f>
        <v>#REF!</v>
      </c>
      <c r="H43" s="12" t="e">
        <f>SUMIF(各类科研工作量统计表1!#REF!,'科研工作量计算表2'!B43,各类科研工作量统计表1!#REF!)</f>
        <v>#REF!</v>
      </c>
      <c r="I43" s="12" t="e">
        <f>SUMIF('各类科研工作量统计表1'!$B$114:$B$167,'科研工作量计算表2'!B43,各类科研工作量统计表1!#REF!)</f>
        <v>#REF!</v>
      </c>
      <c r="J43" s="12" t="e">
        <f>SUMIF('各类科研工作量统计表1'!$B$170:$B$172,'科研工作量计算表2'!B43,各类科研工作量统计表1!#REF!)</f>
        <v>#REF!</v>
      </c>
      <c r="K43" s="12" t="e">
        <f>SUMIF(各类科研工作量统计表1!#REF!,'科研工作量计算表2'!B43,各类科研工作量统计表1!#REF!)</f>
        <v>#REF!</v>
      </c>
      <c r="L43" s="12" t="e">
        <f>SUMIF(各类科研工作量统计表1!#REF!,'科研工作量计算表2'!B43,各类科研工作量统计表1!#REF!)</f>
        <v>#REF!</v>
      </c>
      <c r="M43" s="9" t="e">
        <f t="shared" si="3"/>
        <v>#REF!</v>
      </c>
      <c r="N43" s="29"/>
      <c r="O43" s="14" t="e">
        <f t="shared" si="4"/>
        <v>#REF!</v>
      </c>
      <c r="P43" s="9" t="e">
        <f t="shared" si="5"/>
        <v>#REF!</v>
      </c>
      <c r="Q43" s="9"/>
      <c r="R43" s="33"/>
      <c r="S43" s="34"/>
    </row>
    <row r="44" spans="1:19" ht="21.75" customHeight="1">
      <c r="A44" s="9">
        <v>40</v>
      </c>
      <c r="B44" s="16" t="s">
        <v>327</v>
      </c>
      <c r="C44" s="14" t="s">
        <v>537</v>
      </c>
      <c r="D44" s="12" t="e">
        <f>SUMIF('各类科研工作量统计表1'!$B$4:$B$46,'科研工作量计算表2'!B44,各类科研工作量统计表1!#REF!)</f>
        <v>#REF!</v>
      </c>
      <c r="E44" s="12" t="e">
        <f>_xlfn.SUMIFS(各类科研工作量统计表1!#REF!,'各类科研工作量统计表1'!$B$4:$B$46,B44,各类科研工作量统计表1!#REF!,各类科研工作量统计表1!#REF!)</f>
        <v>#REF!</v>
      </c>
      <c r="F44" s="12" t="e">
        <f>SUMIF('各类科研工作量统计表1'!$B$51:$B$54,'科研工作量计算表2'!B44,各类科研工作量统计表1!#REF!)</f>
        <v>#REF!</v>
      </c>
      <c r="G44" s="12" t="e">
        <f>SUMIF('各类科研工作量统计表1'!$B$58:$B$110,'科研工作量计算表2'!B44,各类科研工作量统计表1!#REF!)</f>
        <v>#REF!</v>
      </c>
      <c r="H44" s="12" t="e">
        <f>SUMIF(各类科研工作量统计表1!#REF!,'科研工作量计算表2'!B44,各类科研工作量统计表1!#REF!)</f>
        <v>#REF!</v>
      </c>
      <c r="I44" s="12" t="e">
        <f>SUMIF('各类科研工作量统计表1'!$B$114:$B$167,'科研工作量计算表2'!B44,各类科研工作量统计表1!#REF!)</f>
        <v>#REF!</v>
      </c>
      <c r="J44" s="12" t="e">
        <f>SUMIF('各类科研工作量统计表1'!$B$170:$B$172,'科研工作量计算表2'!B44,各类科研工作量统计表1!#REF!)</f>
        <v>#REF!</v>
      </c>
      <c r="K44" s="12" t="e">
        <f>SUMIF(各类科研工作量统计表1!#REF!,'科研工作量计算表2'!B44,各类科研工作量统计表1!#REF!)</f>
        <v>#REF!</v>
      </c>
      <c r="L44" s="12" t="e">
        <f>SUMIF(各类科研工作量统计表1!#REF!,'科研工作量计算表2'!B44,各类科研工作量统计表1!#REF!)</f>
        <v>#REF!</v>
      </c>
      <c r="M44" s="9" t="e">
        <f t="shared" si="3"/>
        <v>#REF!</v>
      </c>
      <c r="N44" s="29"/>
      <c r="O44" s="14" t="e">
        <f t="shared" si="4"/>
        <v>#REF!</v>
      </c>
      <c r="P44" s="9" t="e">
        <f t="shared" si="5"/>
        <v>#REF!</v>
      </c>
      <c r="Q44" s="9"/>
      <c r="R44" s="33"/>
      <c r="S44" s="34"/>
    </row>
    <row r="45" spans="1:19" ht="21.75" customHeight="1">
      <c r="A45" s="9">
        <v>41</v>
      </c>
      <c r="B45" s="16" t="s">
        <v>324</v>
      </c>
      <c r="C45" s="14" t="s">
        <v>537</v>
      </c>
      <c r="D45" s="12" t="e">
        <f>SUMIF('各类科研工作量统计表1'!$B$4:$B$46,'科研工作量计算表2'!B45,各类科研工作量统计表1!#REF!)</f>
        <v>#REF!</v>
      </c>
      <c r="E45" s="12" t="e">
        <f>_xlfn.SUMIFS(各类科研工作量统计表1!#REF!,'各类科研工作量统计表1'!$B$4:$B$46,B45,各类科研工作量统计表1!#REF!,各类科研工作量统计表1!#REF!)</f>
        <v>#REF!</v>
      </c>
      <c r="F45" s="12" t="e">
        <f>SUMIF('各类科研工作量统计表1'!$B$51:$B$54,'科研工作量计算表2'!B45,各类科研工作量统计表1!#REF!)</f>
        <v>#REF!</v>
      </c>
      <c r="G45" s="12" t="e">
        <f>SUMIF('各类科研工作量统计表1'!$B$58:$B$110,'科研工作量计算表2'!B45,各类科研工作量统计表1!#REF!)</f>
        <v>#REF!</v>
      </c>
      <c r="H45" s="12" t="e">
        <f>SUMIF(各类科研工作量统计表1!#REF!,'科研工作量计算表2'!B45,各类科研工作量统计表1!#REF!)</f>
        <v>#REF!</v>
      </c>
      <c r="I45" s="12" t="e">
        <f>SUMIF('各类科研工作量统计表1'!$B$114:$B$167,'科研工作量计算表2'!B45,各类科研工作量统计表1!#REF!)</f>
        <v>#REF!</v>
      </c>
      <c r="J45" s="12" t="e">
        <f>SUMIF('各类科研工作量统计表1'!$B$170:$B$172,'科研工作量计算表2'!B45,各类科研工作量统计表1!#REF!)</f>
        <v>#REF!</v>
      </c>
      <c r="K45" s="12" t="e">
        <f>SUMIF(各类科研工作量统计表1!#REF!,'科研工作量计算表2'!B45,各类科研工作量统计表1!#REF!)</f>
        <v>#REF!</v>
      </c>
      <c r="L45" s="12" t="e">
        <f>SUMIF(各类科研工作量统计表1!#REF!,'科研工作量计算表2'!B45,各类科研工作量统计表1!#REF!)</f>
        <v>#REF!</v>
      </c>
      <c r="M45" s="9" t="e">
        <f t="shared" si="3"/>
        <v>#REF!</v>
      </c>
      <c r="N45" s="29"/>
      <c r="O45" s="14" t="e">
        <f t="shared" si="4"/>
        <v>#REF!</v>
      </c>
      <c r="P45" s="9" t="e">
        <f t="shared" si="5"/>
        <v>#REF!</v>
      </c>
      <c r="Q45" s="9"/>
      <c r="R45" s="33"/>
      <c r="S45" s="34"/>
    </row>
    <row r="46" spans="1:19" ht="21.75" customHeight="1">
      <c r="A46" s="9">
        <v>42</v>
      </c>
      <c r="B46" s="16" t="s">
        <v>540</v>
      </c>
      <c r="C46" s="14" t="s">
        <v>541</v>
      </c>
      <c r="D46" s="12" t="e">
        <f>SUMIF('各类科研工作量统计表1'!$B$4:$B$46,'科研工作量计算表2'!B46,各类科研工作量统计表1!#REF!)</f>
        <v>#REF!</v>
      </c>
      <c r="E46" s="12" t="e">
        <f>_xlfn.SUMIFS(各类科研工作量统计表1!#REF!,'各类科研工作量统计表1'!$B$4:$B$46,B46,各类科研工作量统计表1!#REF!,各类科研工作量统计表1!#REF!)</f>
        <v>#REF!</v>
      </c>
      <c r="F46" s="12" t="e">
        <f>SUMIF('各类科研工作量统计表1'!$B$51:$B$54,'科研工作量计算表2'!B46,各类科研工作量统计表1!#REF!)</f>
        <v>#REF!</v>
      </c>
      <c r="G46" s="12" t="e">
        <f>SUMIF('各类科研工作量统计表1'!$B$58:$B$110,'科研工作量计算表2'!B46,各类科研工作量统计表1!#REF!)</f>
        <v>#REF!</v>
      </c>
      <c r="H46" s="12" t="e">
        <f>SUMIF(各类科研工作量统计表1!#REF!,'科研工作量计算表2'!B46,各类科研工作量统计表1!#REF!)</f>
        <v>#REF!</v>
      </c>
      <c r="I46" s="12" t="e">
        <f>SUMIF('各类科研工作量统计表1'!$B$114:$B$167,'科研工作量计算表2'!B46,各类科研工作量统计表1!#REF!)</f>
        <v>#REF!</v>
      </c>
      <c r="J46" s="12" t="e">
        <f>SUMIF('各类科研工作量统计表1'!$B$170:$B$172,'科研工作量计算表2'!B46,各类科研工作量统计表1!#REF!)</f>
        <v>#REF!</v>
      </c>
      <c r="K46" s="12" t="e">
        <f>SUMIF(各类科研工作量统计表1!#REF!,'科研工作量计算表2'!B46,各类科研工作量统计表1!#REF!)</f>
        <v>#REF!</v>
      </c>
      <c r="L46" s="12" t="e">
        <f>SUMIF(各类科研工作量统计表1!#REF!,'科研工作量计算表2'!B46,各类科研工作量统计表1!#REF!)</f>
        <v>#REF!</v>
      </c>
      <c r="M46" s="9" t="e">
        <f t="shared" si="3"/>
        <v>#REF!</v>
      </c>
      <c r="N46" s="29">
        <v>20</v>
      </c>
      <c r="O46" s="14" t="e">
        <f t="shared" si="4"/>
        <v>#REF!</v>
      </c>
      <c r="P46" s="9" t="e">
        <f t="shared" si="5"/>
        <v>#REF!</v>
      </c>
      <c r="Q46" s="9"/>
      <c r="R46" s="33"/>
      <c r="S46" s="34"/>
    </row>
    <row r="47" spans="1:19" ht="21.75" customHeight="1">
      <c r="A47" s="9">
        <v>43</v>
      </c>
      <c r="B47" s="13" t="s">
        <v>180</v>
      </c>
      <c r="C47" s="14" t="s">
        <v>526</v>
      </c>
      <c r="D47" s="12" t="e">
        <f>SUMIF('各类科研工作量统计表1'!$B$4:$B$46,'科研工作量计算表2'!B47,各类科研工作量统计表1!#REF!)</f>
        <v>#REF!</v>
      </c>
      <c r="E47" s="12" t="e">
        <f>_xlfn.SUMIFS(各类科研工作量统计表1!#REF!,'各类科研工作量统计表1'!$B$4:$B$46,B47,各类科研工作量统计表1!#REF!,各类科研工作量统计表1!#REF!)</f>
        <v>#REF!</v>
      </c>
      <c r="F47" s="12" t="e">
        <f>SUMIF('各类科研工作量统计表1'!$B$51:$B$54,'科研工作量计算表2'!B47,各类科研工作量统计表1!#REF!)</f>
        <v>#REF!</v>
      </c>
      <c r="G47" s="12" t="e">
        <f>SUMIF('各类科研工作量统计表1'!$B$58:$B$110,'科研工作量计算表2'!B47,各类科研工作量统计表1!#REF!)</f>
        <v>#REF!</v>
      </c>
      <c r="H47" s="12" t="e">
        <f>SUMIF(各类科研工作量统计表1!#REF!,'科研工作量计算表2'!B47,各类科研工作量统计表1!#REF!)</f>
        <v>#REF!</v>
      </c>
      <c r="I47" s="12" t="e">
        <f>SUMIF('各类科研工作量统计表1'!$B$114:$B$167,'科研工作量计算表2'!B47,各类科研工作量统计表1!#REF!)</f>
        <v>#REF!</v>
      </c>
      <c r="J47" s="12" t="e">
        <f>SUMIF('各类科研工作量统计表1'!$B$170:$B$172,'科研工作量计算表2'!B47,各类科研工作量统计表1!#REF!)</f>
        <v>#REF!</v>
      </c>
      <c r="K47" s="12" t="e">
        <f>SUMIF(各类科研工作量统计表1!#REF!,'科研工作量计算表2'!B47,各类科研工作量统计表1!#REF!)</f>
        <v>#REF!</v>
      </c>
      <c r="L47" s="12" t="e">
        <f>SUMIF(各类科研工作量统计表1!#REF!,'科研工作量计算表2'!B47,各类科研工作量统计表1!#REF!)</f>
        <v>#REF!</v>
      </c>
      <c r="M47" s="9" t="e">
        <f t="shared" si="3"/>
        <v>#REF!</v>
      </c>
      <c r="N47" s="29"/>
      <c r="O47" s="14" t="e">
        <f t="shared" si="4"/>
        <v>#REF!</v>
      </c>
      <c r="P47" s="9" t="e">
        <f t="shared" si="5"/>
        <v>#REF!</v>
      </c>
      <c r="Q47" s="9"/>
      <c r="R47" s="33"/>
      <c r="S47" s="34"/>
    </row>
    <row r="48" spans="1:19" ht="21.75" customHeight="1">
      <c r="A48" s="9">
        <v>44</v>
      </c>
      <c r="B48" s="13" t="s">
        <v>175</v>
      </c>
      <c r="C48" s="14" t="s">
        <v>527</v>
      </c>
      <c r="D48" s="12" t="e">
        <f>SUMIF('各类科研工作量统计表1'!$B$4:$B$46,'科研工作量计算表2'!B48,各类科研工作量统计表1!#REF!)</f>
        <v>#REF!</v>
      </c>
      <c r="E48" s="12" t="e">
        <f>_xlfn.SUMIFS(各类科研工作量统计表1!#REF!,'各类科研工作量统计表1'!$B$4:$B$46,B48,各类科研工作量统计表1!#REF!,各类科研工作量统计表1!#REF!)</f>
        <v>#REF!</v>
      </c>
      <c r="F48" s="12" t="e">
        <f>SUMIF('各类科研工作量统计表1'!$B$51:$B$54,'科研工作量计算表2'!B48,各类科研工作量统计表1!#REF!)</f>
        <v>#REF!</v>
      </c>
      <c r="G48" s="12" t="e">
        <f>SUMIF('各类科研工作量统计表1'!$B$58:$B$110,'科研工作量计算表2'!B48,各类科研工作量统计表1!#REF!)</f>
        <v>#REF!</v>
      </c>
      <c r="H48" s="12" t="e">
        <f>SUMIF(各类科研工作量统计表1!#REF!,'科研工作量计算表2'!B48,各类科研工作量统计表1!#REF!)</f>
        <v>#REF!</v>
      </c>
      <c r="I48" s="12" t="e">
        <f>SUMIF('各类科研工作量统计表1'!$B$114:$B$167,'科研工作量计算表2'!B48,各类科研工作量统计表1!#REF!)</f>
        <v>#REF!</v>
      </c>
      <c r="J48" s="12" t="e">
        <f>SUMIF('各类科研工作量统计表1'!$B$170:$B$172,'科研工作量计算表2'!B48,各类科研工作量统计表1!#REF!)</f>
        <v>#REF!</v>
      </c>
      <c r="K48" s="12" t="e">
        <f>SUMIF(各类科研工作量统计表1!#REF!,'科研工作量计算表2'!B48,各类科研工作量统计表1!#REF!)</f>
        <v>#REF!</v>
      </c>
      <c r="L48" s="12" t="e">
        <f>SUMIF(各类科研工作量统计表1!#REF!,'科研工作量计算表2'!B48,各类科研工作量统计表1!#REF!)</f>
        <v>#REF!</v>
      </c>
      <c r="M48" s="9" t="e">
        <f t="shared" si="3"/>
        <v>#REF!</v>
      </c>
      <c r="N48" s="29"/>
      <c r="O48" s="14" t="e">
        <f t="shared" si="4"/>
        <v>#REF!</v>
      </c>
      <c r="P48" s="9" t="e">
        <f t="shared" si="5"/>
        <v>#REF!</v>
      </c>
      <c r="Q48" s="9"/>
      <c r="R48" s="33"/>
      <c r="S48" s="34"/>
    </row>
    <row r="49" spans="1:19" ht="21.75" customHeight="1">
      <c r="A49" s="9">
        <v>45</v>
      </c>
      <c r="B49" s="13" t="s">
        <v>166</v>
      </c>
      <c r="C49" s="14" t="s">
        <v>537</v>
      </c>
      <c r="D49" s="12" t="e">
        <f>SUMIF('各类科研工作量统计表1'!$B$4:$B$46,'科研工作量计算表2'!B49,各类科研工作量统计表1!#REF!)</f>
        <v>#REF!</v>
      </c>
      <c r="E49" s="12" t="e">
        <f>_xlfn.SUMIFS(各类科研工作量统计表1!#REF!,'各类科研工作量统计表1'!$B$4:$B$46,B49,各类科研工作量统计表1!#REF!,各类科研工作量统计表1!#REF!)</f>
        <v>#REF!</v>
      </c>
      <c r="F49" s="12" t="e">
        <f>SUMIF('各类科研工作量统计表1'!$B$51:$B$54,'科研工作量计算表2'!B49,各类科研工作量统计表1!#REF!)</f>
        <v>#REF!</v>
      </c>
      <c r="G49" s="12" t="e">
        <f>SUMIF('各类科研工作量统计表1'!$B$58:$B$110,'科研工作量计算表2'!B49,各类科研工作量统计表1!#REF!)</f>
        <v>#REF!</v>
      </c>
      <c r="H49" s="12" t="e">
        <f>SUMIF(各类科研工作量统计表1!#REF!,'科研工作量计算表2'!B49,各类科研工作量统计表1!#REF!)</f>
        <v>#REF!</v>
      </c>
      <c r="I49" s="12" t="e">
        <f>SUMIF('各类科研工作量统计表1'!$B$114:$B$167,'科研工作量计算表2'!B49,各类科研工作量统计表1!#REF!)</f>
        <v>#REF!</v>
      </c>
      <c r="J49" s="12" t="e">
        <f>SUMIF('各类科研工作量统计表1'!$B$170:$B$172,'科研工作量计算表2'!B49,各类科研工作量统计表1!#REF!)</f>
        <v>#REF!</v>
      </c>
      <c r="K49" s="12" t="e">
        <f>SUMIF(各类科研工作量统计表1!#REF!,'科研工作量计算表2'!B49,各类科研工作量统计表1!#REF!)</f>
        <v>#REF!</v>
      </c>
      <c r="L49" s="12" t="e">
        <f>SUMIF(各类科研工作量统计表1!#REF!,'科研工作量计算表2'!B49,各类科研工作量统计表1!#REF!)</f>
        <v>#REF!</v>
      </c>
      <c r="M49" s="9" t="e">
        <f t="shared" si="3"/>
        <v>#REF!</v>
      </c>
      <c r="N49" s="29"/>
      <c r="O49" s="14" t="e">
        <f t="shared" si="4"/>
        <v>#REF!</v>
      </c>
      <c r="P49" s="9" t="e">
        <f t="shared" si="5"/>
        <v>#REF!</v>
      </c>
      <c r="Q49" s="9"/>
      <c r="R49" s="33"/>
      <c r="S49" s="34"/>
    </row>
    <row r="50" spans="1:19" ht="21.75" customHeight="1">
      <c r="A50" s="9">
        <v>46</v>
      </c>
      <c r="B50" s="13" t="s">
        <v>542</v>
      </c>
      <c r="C50" s="14" t="s">
        <v>533</v>
      </c>
      <c r="D50" s="12" t="e">
        <f>SUMIF('各类科研工作量统计表1'!$B$4:$B$46,'科研工作量计算表2'!B50,各类科研工作量统计表1!#REF!)</f>
        <v>#REF!</v>
      </c>
      <c r="E50" s="12" t="e">
        <f>_xlfn.SUMIFS(各类科研工作量统计表1!#REF!,'各类科研工作量统计表1'!$B$4:$B$46,B50,各类科研工作量统计表1!#REF!,各类科研工作量统计表1!#REF!)</f>
        <v>#REF!</v>
      </c>
      <c r="F50" s="12" t="e">
        <f>SUMIF('各类科研工作量统计表1'!$B$51:$B$54,'科研工作量计算表2'!B50,各类科研工作量统计表1!#REF!)</f>
        <v>#REF!</v>
      </c>
      <c r="G50" s="12" t="e">
        <f>SUMIF('各类科研工作量统计表1'!$B$58:$B$110,'科研工作量计算表2'!B50,各类科研工作量统计表1!#REF!)</f>
        <v>#REF!</v>
      </c>
      <c r="H50" s="12" t="e">
        <f>SUMIF(各类科研工作量统计表1!#REF!,'科研工作量计算表2'!B50,各类科研工作量统计表1!#REF!)</f>
        <v>#REF!</v>
      </c>
      <c r="I50" s="12" t="e">
        <f>SUMIF('各类科研工作量统计表1'!$B$114:$B$167,'科研工作量计算表2'!B50,各类科研工作量统计表1!#REF!)</f>
        <v>#REF!</v>
      </c>
      <c r="J50" s="12" t="e">
        <f>SUMIF('各类科研工作量统计表1'!$B$170:$B$172,'科研工作量计算表2'!B50,各类科研工作量统计表1!#REF!)</f>
        <v>#REF!</v>
      </c>
      <c r="K50" s="12" t="e">
        <f>SUMIF(各类科研工作量统计表1!#REF!,'科研工作量计算表2'!B50,各类科研工作量统计表1!#REF!)</f>
        <v>#REF!</v>
      </c>
      <c r="L50" s="12" t="e">
        <f>SUMIF(各类科研工作量统计表1!#REF!,'科研工作量计算表2'!B50,各类科研工作量统计表1!#REF!)</f>
        <v>#REF!</v>
      </c>
      <c r="M50" s="9" t="e">
        <f t="shared" si="3"/>
        <v>#REF!</v>
      </c>
      <c r="N50" s="29"/>
      <c r="O50" s="14" t="e">
        <f t="shared" si="4"/>
        <v>#REF!</v>
      </c>
      <c r="P50" s="9" t="e">
        <f t="shared" si="5"/>
        <v>#REF!</v>
      </c>
      <c r="Q50" s="9"/>
      <c r="R50" s="33"/>
      <c r="S50" s="34"/>
    </row>
    <row r="51" spans="1:19" ht="21.75" customHeight="1">
      <c r="A51" s="9">
        <v>47</v>
      </c>
      <c r="B51" s="13" t="s">
        <v>268</v>
      </c>
      <c r="C51" s="14" t="s">
        <v>532</v>
      </c>
      <c r="D51" s="12" t="e">
        <f>SUMIF('各类科研工作量统计表1'!$B$4:$B$46,'科研工作量计算表2'!B51,各类科研工作量统计表1!#REF!)</f>
        <v>#REF!</v>
      </c>
      <c r="E51" s="12" t="e">
        <f>_xlfn.SUMIFS(各类科研工作量统计表1!#REF!,'各类科研工作量统计表1'!$B$4:$B$46,B51,各类科研工作量统计表1!#REF!,各类科研工作量统计表1!#REF!)</f>
        <v>#REF!</v>
      </c>
      <c r="F51" s="12" t="e">
        <f>SUMIF('各类科研工作量统计表1'!$B$51:$B$54,'科研工作量计算表2'!B51,各类科研工作量统计表1!#REF!)</f>
        <v>#REF!</v>
      </c>
      <c r="G51" s="12" t="e">
        <f>SUMIF('各类科研工作量统计表1'!$B$58:$B$110,'科研工作量计算表2'!B51,各类科研工作量统计表1!#REF!)</f>
        <v>#REF!</v>
      </c>
      <c r="H51" s="12" t="e">
        <f>SUMIF(各类科研工作量统计表1!#REF!,'科研工作量计算表2'!B51,各类科研工作量统计表1!#REF!)</f>
        <v>#REF!</v>
      </c>
      <c r="I51" s="12" t="e">
        <f>SUMIF('各类科研工作量统计表1'!$B$114:$B$167,'科研工作量计算表2'!B51,各类科研工作量统计表1!#REF!)</f>
        <v>#REF!</v>
      </c>
      <c r="J51" s="12" t="e">
        <f>SUMIF('各类科研工作量统计表1'!$B$170:$B$172,'科研工作量计算表2'!B51,各类科研工作量统计表1!#REF!)</f>
        <v>#REF!</v>
      </c>
      <c r="K51" s="12" t="e">
        <f>SUMIF(各类科研工作量统计表1!#REF!,'科研工作量计算表2'!B51,各类科研工作量统计表1!#REF!)</f>
        <v>#REF!</v>
      </c>
      <c r="L51" s="12" t="e">
        <f>SUMIF(各类科研工作量统计表1!#REF!,'科研工作量计算表2'!B51,各类科研工作量统计表1!#REF!)</f>
        <v>#REF!</v>
      </c>
      <c r="M51" s="9" t="e">
        <f t="shared" si="3"/>
        <v>#REF!</v>
      </c>
      <c r="N51" s="29"/>
      <c r="O51" s="14" t="e">
        <f t="shared" si="4"/>
        <v>#REF!</v>
      </c>
      <c r="P51" s="9" t="e">
        <f t="shared" si="5"/>
        <v>#REF!</v>
      </c>
      <c r="Q51" s="9"/>
      <c r="R51" s="33"/>
      <c r="S51" s="34"/>
    </row>
    <row r="52" spans="1:19" ht="21.75" customHeight="1">
      <c r="A52" s="9">
        <v>48</v>
      </c>
      <c r="B52" s="13" t="s">
        <v>54</v>
      </c>
      <c r="C52" s="14" t="s">
        <v>527</v>
      </c>
      <c r="D52" s="12" t="e">
        <f>SUMIF('各类科研工作量统计表1'!$B$4:$B$46,'科研工作量计算表2'!B52,各类科研工作量统计表1!#REF!)</f>
        <v>#REF!</v>
      </c>
      <c r="E52" s="12" t="e">
        <f>_xlfn.SUMIFS(各类科研工作量统计表1!#REF!,'各类科研工作量统计表1'!$B$4:$B$46,B52,各类科研工作量统计表1!#REF!,各类科研工作量统计表1!#REF!)</f>
        <v>#REF!</v>
      </c>
      <c r="F52" s="12" t="e">
        <f>SUMIF('各类科研工作量统计表1'!$B$51:$B$54,'科研工作量计算表2'!B52,各类科研工作量统计表1!#REF!)</f>
        <v>#REF!</v>
      </c>
      <c r="G52" s="12" t="e">
        <f>SUMIF('各类科研工作量统计表1'!$B$58:$B$110,'科研工作量计算表2'!B52,各类科研工作量统计表1!#REF!)</f>
        <v>#REF!</v>
      </c>
      <c r="H52" s="12" t="e">
        <f>SUMIF(各类科研工作量统计表1!#REF!,'科研工作量计算表2'!B52,各类科研工作量统计表1!#REF!)</f>
        <v>#REF!</v>
      </c>
      <c r="I52" s="12" t="e">
        <f>SUMIF('各类科研工作量统计表1'!$B$114:$B$167,'科研工作量计算表2'!B52,各类科研工作量统计表1!#REF!)</f>
        <v>#REF!</v>
      </c>
      <c r="J52" s="12" t="e">
        <f>SUMIF('各类科研工作量统计表1'!$B$170:$B$172,'科研工作量计算表2'!B52,各类科研工作量统计表1!#REF!)</f>
        <v>#REF!</v>
      </c>
      <c r="K52" s="12" t="e">
        <f>SUMIF(各类科研工作量统计表1!#REF!,'科研工作量计算表2'!B52,各类科研工作量统计表1!#REF!)</f>
        <v>#REF!</v>
      </c>
      <c r="L52" s="12" t="e">
        <f>SUMIF(各类科研工作量统计表1!#REF!,'科研工作量计算表2'!B52,各类科研工作量统计表1!#REF!)</f>
        <v>#REF!</v>
      </c>
      <c r="M52" s="9" t="e">
        <f t="shared" si="3"/>
        <v>#REF!</v>
      </c>
      <c r="N52" s="29">
        <v>257</v>
      </c>
      <c r="O52" s="14" t="e">
        <f t="shared" si="4"/>
        <v>#REF!</v>
      </c>
      <c r="P52" s="9" t="e">
        <f t="shared" si="5"/>
        <v>#REF!</v>
      </c>
      <c r="Q52" s="9"/>
      <c r="R52" s="33"/>
      <c r="S52" s="34"/>
    </row>
    <row r="53" spans="1:19" ht="21.75" customHeight="1">
      <c r="A53" s="9">
        <v>49</v>
      </c>
      <c r="B53" s="13" t="s">
        <v>543</v>
      </c>
      <c r="C53" s="14" t="s">
        <v>532</v>
      </c>
      <c r="D53" s="12" t="e">
        <f>SUMIF('各类科研工作量统计表1'!$B$4:$B$46,'科研工作量计算表2'!B53,各类科研工作量统计表1!#REF!)</f>
        <v>#REF!</v>
      </c>
      <c r="E53" s="12" t="e">
        <f>_xlfn.SUMIFS(各类科研工作量统计表1!#REF!,'各类科研工作量统计表1'!$B$4:$B$46,B53,各类科研工作量统计表1!#REF!,各类科研工作量统计表1!#REF!)</f>
        <v>#REF!</v>
      </c>
      <c r="F53" s="12" t="e">
        <f>SUMIF('各类科研工作量统计表1'!$B$51:$B$54,'科研工作量计算表2'!B53,各类科研工作量统计表1!#REF!)</f>
        <v>#REF!</v>
      </c>
      <c r="G53" s="12" t="e">
        <f>SUMIF('各类科研工作量统计表1'!$B$58:$B$110,'科研工作量计算表2'!B53,各类科研工作量统计表1!#REF!)</f>
        <v>#REF!</v>
      </c>
      <c r="H53" s="12" t="e">
        <f>SUMIF(各类科研工作量统计表1!#REF!,'科研工作量计算表2'!B53,各类科研工作量统计表1!#REF!)</f>
        <v>#REF!</v>
      </c>
      <c r="I53" s="12" t="e">
        <f>SUMIF('各类科研工作量统计表1'!$B$114:$B$167,'科研工作量计算表2'!B53,各类科研工作量统计表1!#REF!)</f>
        <v>#REF!</v>
      </c>
      <c r="J53" s="12" t="e">
        <f>SUMIF('各类科研工作量统计表1'!$B$170:$B$172,'科研工作量计算表2'!B53,各类科研工作量统计表1!#REF!)</f>
        <v>#REF!</v>
      </c>
      <c r="K53" s="12" t="e">
        <f>SUMIF(各类科研工作量统计表1!#REF!,'科研工作量计算表2'!B53,各类科研工作量统计表1!#REF!)</f>
        <v>#REF!</v>
      </c>
      <c r="L53" s="12" t="e">
        <f>SUMIF(各类科研工作量统计表1!#REF!,'科研工作量计算表2'!B53,各类科研工作量统计表1!#REF!)</f>
        <v>#REF!</v>
      </c>
      <c r="M53" s="9" t="e">
        <f t="shared" si="3"/>
        <v>#REF!</v>
      </c>
      <c r="N53" s="29"/>
      <c r="O53" s="14" t="e">
        <f t="shared" si="4"/>
        <v>#REF!</v>
      </c>
      <c r="P53" s="9" t="e">
        <f t="shared" si="5"/>
        <v>#REF!</v>
      </c>
      <c r="Q53" s="9"/>
      <c r="R53" s="33"/>
      <c r="S53" s="34"/>
    </row>
    <row r="54" spans="1:19" ht="21.75" customHeight="1">
      <c r="A54" s="9">
        <v>50</v>
      </c>
      <c r="B54" s="13" t="s">
        <v>544</v>
      </c>
      <c r="C54" s="14" t="s">
        <v>532</v>
      </c>
      <c r="D54" s="12" t="e">
        <f>SUMIF('各类科研工作量统计表1'!$B$4:$B$46,'科研工作量计算表2'!B54,各类科研工作量统计表1!#REF!)</f>
        <v>#REF!</v>
      </c>
      <c r="E54" s="12" t="e">
        <f>_xlfn.SUMIFS(各类科研工作量统计表1!#REF!,'各类科研工作量统计表1'!$B$4:$B$46,B54,各类科研工作量统计表1!#REF!,各类科研工作量统计表1!#REF!)</f>
        <v>#REF!</v>
      </c>
      <c r="F54" s="12" t="e">
        <f>SUMIF('各类科研工作量统计表1'!$B$51:$B$54,'科研工作量计算表2'!B54,各类科研工作量统计表1!#REF!)</f>
        <v>#REF!</v>
      </c>
      <c r="G54" s="12" t="e">
        <f>SUMIF('各类科研工作量统计表1'!$B$58:$B$110,'科研工作量计算表2'!B54,各类科研工作量统计表1!#REF!)</f>
        <v>#REF!</v>
      </c>
      <c r="H54" s="12" t="e">
        <f>SUMIF(各类科研工作量统计表1!#REF!,'科研工作量计算表2'!B54,各类科研工作量统计表1!#REF!)</f>
        <v>#REF!</v>
      </c>
      <c r="I54" s="12" t="e">
        <f>SUMIF('各类科研工作量统计表1'!$B$114:$B$167,'科研工作量计算表2'!B54,各类科研工作量统计表1!#REF!)</f>
        <v>#REF!</v>
      </c>
      <c r="J54" s="12" t="e">
        <f>SUMIF('各类科研工作量统计表1'!$B$170:$B$172,'科研工作量计算表2'!B54,各类科研工作量统计表1!#REF!)</f>
        <v>#REF!</v>
      </c>
      <c r="K54" s="12" t="e">
        <f>SUMIF(各类科研工作量统计表1!#REF!,'科研工作量计算表2'!B54,各类科研工作量统计表1!#REF!)</f>
        <v>#REF!</v>
      </c>
      <c r="L54" s="12" t="e">
        <f>SUMIF(各类科研工作量统计表1!#REF!,'科研工作量计算表2'!B54,各类科研工作量统计表1!#REF!)</f>
        <v>#REF!</v>
      </c>
      <c r="M54" s="9" t="e">
        <f t="shared" si="3"/>
        <v>#REF!</v>
      </c>
      <c r="N54" s="29"/>
      <c r="O54" s="14" t="e">
        <f t="shared" si="4"/>
        <v>#REF!</v>
      </c>
      <c r="P54" s="9" t="e">
        <f t="shared" si="5"/>
        <v>#REF!</v>
      </c>
      <c r="Q54" s="9"/>
      <c r="R54" s="33"/>
      <c r="S54" s="34"/>
    </row>
    <row r="55" spans="1:19" ht="21.75" customHeight="1">
      <c r="A55" s="9">
        <v>51</v>
      </c>
      <c r="B55" s="13" t="s">
        <v>229</v>
      </c>
      <c r="C55" s="14" t="s">
        <v>527</v>
      </c>
      <c r="D55" s="12" t="e">
        <f>SUMIF('各类科研工作量统计表1'!$B$4:$B$46,'科研工作量计算表2'!B55,各类科研工作量统计表1!#REF!)</f>
        <v>#REF!</v>
      </c>
      <c r="E55" s="12" t="e">
        <f>_xlfn.SUMIFS(各类科研工作量统计表1!#REF!,'各类科研工作量统计表1'!$B$4:$B$46,B55,各类科研工作量统计表1!#REF!,各类科研工作量统计表1!#REF!)</f>
        <v>#REF!</v>
      </c>
      <c r="F55" s="12" t="e">
        <f>SUMIF('各类科研工作量统计表1'!$B$51:$B$54,'科研工作量计算表2'!B55,各类科研工作量统计表1!#REF!)</f>
        <v>#REF!</v>
      </c>
      <c r="G55" s="12" t="e">
        <f>SUMIF('各类科研工作量统计表1'!$B$58:$B$110,'科研工作量计算表2'!B55,各类科研工作量统计表1!#REF!)</f>
        <v>#REF!</v>
      </c>
      <c r="H55" s="12" t="e">
        <f>SUMIF(各类科研工作量统计表1!#REF!,'科研工作量计算表2'!B55,各类科研工作量统计表1!#REF!)</f>
        <v>#REF!</v>
      </c>
      <c r="I55" s="12" t="e">
        <f>SUMIF('各类科研工作量统计表1'!$B$114:$B$167,'科研工作量计算表2'!B55,各类科研工作量统计表1!#REF!)</f>
        <v>#REF!</v>
      </c>
      <c r="J55" s="12" t="e">
        <f>SUMIF('各类科研工作量统计表1'!$B$170:$B$172,'科研工作量计算表2'!B55,各类科研工作量统计表1!#REF!)</f>
        <v>#REF!</v>
      </c>
      <c r="K55" s="12" t="e">
        <f>SUMIF(各类科研工作量统计表1!#REF!,'科研工作量计算表2'!B55,各类科研工作量统计表1!#REF!)</f>
        <v>#REF!</v>
      </c>
      <c r="L55" s="12" t="e">
        <f>SUMIF(各类科研工作量统计表1!#REF!,'科研工作量计算表2'!B55,各类科研工作量统计表1!#REF!)</f>
        <v>#REF!</v>
      </c>
      <c r="M55" s="9" t="e">
        <f t="shared" si="3"/>
        <v>#REF!</v>
      </c>
      <c r="N55" s="29">
        <v>197</v>
      </c>
      <c r="O55" s="14" t="e">
        <f t="shared" si="4"/>
        <v>#REF!</v>
      </c>
      <c r="P55" s="9" t="e">
        <f t="shared" si="5"/>
        <v>#REF!</v>
      </c>
      <c r="Q55" s="9"/>
      <c r="R55" s="33"/>
      <c r="S55" s="34"/>
    </row>
    <row r="56" spans="1:19" ht="21.75" customHeight="1">
      <c r="A56" s="9">
        <v>52</v>
      </c>
      <c r="B56" s="13" t="s">
        <v>44</v>
      </c>
      <c r="C56" s="14" t="s">
        <v>532</v>
      </c>
      <c r="D56" s="12" t="e">
        <f>SUMIF('各类科研工作量统计表1'!$B$4:$B$46,'科研工作量计算表2'!B56,各类科研工作量统计表1!#REF!)</f>
        <v>#REF!</v>
      </c>
      <c r="E56" s="12" t="e">
        <f>_xlfn.SUMIFS(各类科研工作量统计表1!#REF!,'各类科研工作量统计表1'!$B$4:$B$46,B56,各类科研工作量统计表1!#REF!,各类科研工作量统计表1!#REF!)</f>
        <v>#REF!</v>
      </c>
      <c r="F56" s="12" t="e">
        <f>SUMIF('各类科研工作量统计表1'!$B$51:$B$54,'科研工作量计算表2'!B56,各类科研工作量统计表1!#REF!)</f>
        <v>#REF!</v>
      </c>
      <c r="G56" s="12" t="e">
        <f>SUMIF('各类科研工作量统计表1'!$B$58:$B$110,'科研工作量计算表2'!B56,各类科研工作量统计表1!#REF!)</f>
        <v>#REF!</v>
      </c>
      <c r="H56" s="12" t="e">
        <f>SUMIF(各类科研工作量统计表1!#REF!,'科研工作量计算表2'!B56,各类科研工作量统计表1!#REF!)</f>
        <v>#REF!</v>
      </c>
      <c r="I56" s="12" t="e">
        <f>SUMIF('各类科研工作量统计表1'!$B$114:$B$167,'科研工作量计算表2'!B56,各类科研工作量统计表1!#REF!)</f>
        <v>#REF!</v>
      </c>
      <c r="J56" s="12" t="e">
        <f>SUMIF('各类科研工作量统计表1'!$B$170:$B$172,'科研工作量计算表2'!B56,各类科研工作量统计表1!#REF!)</f>
        <v>#REF!</v>
      </c>
      <c r="K56" s="12" t="e">
        <f>SUMIF(各类科研工作量统计表1!#REF!,'科研工作量计算表2'!B56,各类科研工作量统计表1!#REF!)</f>
        <v>#REF!</v>
      </c>
      <c r="L56" s="12" t="e">
        <f>SUMIF(各类科研工作量统计表1!#REF!,'科研工作量计算表2'!B56,各类科研工作量统计表1!#REF!)</f>
        <v>#REF!</v>
      </c>
      <c r="M56" s="9" t="e">
        <f t="shared" si="3"/>
        <v>#REF!</v>
      </c>
      <c r="N56" s="29"/>
      <c r="O56" s="14" t="e">
        <f t="shared" si="4"/>
        <v>#REF!</v>
      </c>
      <c r="P56" s="9" t="e">
        <f t="shared" si="5"/>
        <v>#REF!</v>
      </c>
      <c r="Q56" s="9"/>
      <c r="R56" s="33"/>
      <c r="S56" s="34"/>
    </row>
    <row r="57" spans="1:19" ht="21.75" customHeight="1">
      <c r="A57" s="9">
        <v>53</v>
      </c>
      <c r="B57" s="13" t="s">
        <v>545</v>
      </c>
      <c r="C57" s="14" t="s">
        <v>527</v>
      </c>
      <c r="D57" s="12" t="e">
        <f>SUMIF('各类科研工作量统计表1'!$B$4:$B$46,'科研工作量计算表2'!B57,各类科研工作量统计表1!#REF!)</f>
        <v>#REF!</v>
      </c>
      <c r="E57" s="12" t="e">
        <f>_xlfn.SUMIFS(各类科研工作量统计表1!#REF!,'各类科研工作量统计表1'!$B$4:$B$46,B57,各类科研工作量统计表1!#REF!,各类科研工作量统计表1!#REF!)</f>
        <v>#REF!</v>
      </c>
      <c r="F57" s="12" t="e">
        <f>SUMIF('各类科研工作量统计表1'!$B$51:$B$54,'科研工作量计算表2'!B57,各类科研工作量统计表1!#REF!)</f>
        <v>#REF!</v>
      </c>
      <c r="G57" s="12" t="e">
        <f>SUMIF('各类科研工作量统计表1'!$B$58:$B$110,'科研工作量计算表2'!B57,各类科研工作量统计表1!#REF!)</f>
        <v>#REF!</v>
      </c>
      <c r="H57" s="12" t="e">
        <f>SUMIF(各类科研工作量统计表1!#REF!,'科研工作量计算表2'!B57,各类科研工作量统计表1!#REF!)</f>
        <v>#REF!</v>
      </c>
      <c r="I57" s="12" t="e">
        <f>SUMIF('各类科研工作量统计表1'!$B$114:$B$167,'科研工作量计算表2'!B57,各类科研工作量统计表1!#REF!)</f>
        <v>#REF!</v>
      </c>
      <c r="J57" s="12" t="e">
        <f>SUMIF('各类科研工作量统计表1'!$B$170:$B$172,'科研工作量计算表2'!B57,各类科研工作量统计表1!#REF!)</f>
        <v>#REF!</v>
      </c>
      <c r="K57" s="12" t="e">
        <f>SUMIF(各类科研工作量统计表1!#REF!,'科研工作量计算表2'!B57,各类科研工作量统计表1!#REF!)</f>
        <v>#REF!</v>
      </c>
      <c r="L57" s="12" t="e">
        <f>SUMIF(各类科研工作量统计表1!#REF!,'科研工作量计算表2'!B57,各类科研工作量统计表1!#REF!)</f>
        <v>#REF!</v>
      </c>
      <c r="M57" s="9" t="e">
        <f t="shared" si="3"/>
        <v>#REF!</v>
      </c>
      <c r="N57" s="29"/>
      <c r="O57" s="14" t="e">
        <f t="shared" si="4"/>
        <v>#REF!</v>
      </c>
      <c r="P57" s="9" t="e">
        <f t="shared" si="5"/>
        <v>#REF!</v>
      </c>
      <c r="Q57" s="9"/>
      <c r="R57" s="33"/>
      <c r="S57" s="34"/>
    </row>
    <row r="58" spans="1:19" ht="21.75" customHeight="1">
      <c r="A58" s="9">
        <v>54</v>
      </c>
      <c r="B58" s="13" t="s">
        <v>99</v>
      </c>
      <c r="C58" s="14" t="s">
        <v>533</v>
      </c>
      <c r="D58" s="12" t="e">
        <f>SUMIF('各类科研工作量统计表1'!$B$4:$B$46,'科研工作量计算表2'!B58,各类科研工作量统计表1!#REF!)</f>
        <v>#REF!</v>
      </c>
      <c r="E58" s="12" t="e">
        <f>_xlfn.SUMIFS(各类科研工作量统计表1!#REF!,'各类科研工作量统计表1'!$B$4:$B$46,B58,各类科研工作量统计表1!#REF!,各类科研工作量统计表1!#REF!)</f>
        <v>#REF!</v>
      </c>
      <c r="F58" s="12" t="e">
        <f>SUMIF('各类科研工作量统计表1'!$B$51:$B$54,'科研工作量计算表2'!B58,各类科研工作量统计表1!#REF!)</f>
        <v>#REF!</v>
      </c>
      <c r="G58" s="12" t="e">
        <f>SUMIF('各类科研工作量统计表1'!$B$58:$B$110,'科研工作量计算表2'!B58,各类科研工作量统计表1!#REF!)</f>
        <v>#REF!</v>
      </c>
      <c r="H58" s="12" t="e">
        <f>SUMIF(各类科研工作量统计表1!#REF!,'科研工作量计算表2'!B58,各类科研工作量统计表1!#REF!)</f>
        <v>#REF!</v>
      </c>
      <c r="I58" s="12" t="e">
        <f>SUMIF('各类科研工作量统计表1'!$B$114:$B$167,'科研工作量计算表2'!B58,各类科研工作量统计表1!#REF!)</f>
        <v>#REF!</v>
      </c>
      <c r="J58" s="12" t="e">
        <f>SUMIF('各类科研工作量统计表1'!$B$170:$B$172,'科研工作量计算表2'!B58,各类科研工作量统计表1!#REF!)</f>
        <v>#REF!</v>
      </c>
      <c r="K58" s="12" t="e">
        <f>SUMIF(各类科研工作量统计表1!#REF!,'科研工作量计算表2'!B58,各类科研工作量统计表1!#REF!)</f>
        <v>#REF!</v>
      </c>
      <c r="L58" s="12" t="e">
        <f>SUMIF(各类科研工作量统计表1!#REF!,'科研工作量计算表2'!B58,各类科研工作量统计表1!#REF!)</f>
        <v>#REF!</v>
      </c>
      <c r="M58" s="9" t="e">
        <f t="shared" si="3"/>
        <v>#REF!</v>
      </c>
      <c r="N58" s="29">
        <v>170</v>
      </c>
      <c r="O58" s="14" t="e">
        <f t="shared" si="4"/>
        <v>#REF!</v>
      </c>
      <c r="P58" s="9" t="e">
        <f t="shared" si="5"/>
        <v>#REF!</v>
      </c>
      <c r="Q58" s="9"/>
      <c r="R58" s="33"/>
      <c r="S58" s="34"/>
    </row>
    <row r="59" spans="1:19" ht="21.75" customHeight="1">
      <c r="A59" s="9">
        <v>55</v>
      </c>
      <c r="B59" s="13" t="s">
        <v>546</v>
      </c>
      <c r="C59" s="14" t="s">
        <v>532</v>
      </c>
      <c r="D59" s="12" t="e">
        <f>SUMIF('各类科研工作量统计表1'!$B$4:$B$46,'科研工作量计算表2'!B59,各类科研工作量统计表1!#REF!)</f>
        <v>#REF!</v>
      </c>
      <c r="E59" s="12" t="e">
        <f>_xlfn.SUMIFS(各类科研工作量统计表1!#REF!,'各类科研工作量统计表1'!$B$4:$B$46,B59,各类科研工作量统计表1!#REF!,各类科研工作量统计表1!#REF!)</f>
        <v>#REF!</v>
      </c>
      <c r="F59" s="12" t="e">
        <f>SUMIF('各类科研工作量统计表1'!$B$51:$B$54,'科研工作量计算表2'!B59,各类科研工作量统计表1!#REF!)</f>
        <v>#REF!</v>
      </c>
      <c r="G59" s="12" t="e">
        <f>SUMIF('各类科研工作量统计表1'!$B$58:$B$110,'科研工作量计算表2'!B59,各类科研工作量统计表1!#REF!)</f>
        <v>#REF!</v>
      </c>
      <c r="H59" s="12" t="e">
        <f>SUMIF(各类科研工作量统计表1!#REF!,'科研工作量计算表2'!B59,各类科研工作量统计表1!#REF!)</f>
        <v>#REF!</v>
      </c>
      <c r="I59" s="12" t="e">
        <f>SUMIF('各类科研工作量统计表1'!$B$114:$B$167,'科研工作量计算表2'!B59,各类科研工作量统计表1!#REF!)</f>
        <v>#REF!</v>
      </c>
      <c r="J59" s="12" t="e">
        <f>SUMIF('各类科研工作量统计表1'!$B$170:$B$172,'科研工作量计算表2'!B59,各类科研工作量统计表1!#REF!)</f>
        <v>#REF!</v>
      </c>
      <c r="K59" s="12" t="e">
        <f>SUMIF(各类科研工作量统计表1!#REF!,'科研工作量计算表2'!B59,各类科研工作量统计表1!#REF!)</f>
        <v>#REF!</v>
      </c>
      <c r="L59" s="12" t="e">
        <f>SUMIF(各类科研工作量统计表1!#REF!,'科研工作量计算表2'!B59,各类科研工作量统计表1!#REF!)</f>
        <v>#REF!</v>
      </c>
      <c r="M59" s="9" t="e">
        <f t="shared" si="3"/>
        <v>#REF!</v>
      </c>
      <c r="N59" s="29"/>
      <c r="O59" s="14" t="e">
        <f t="shared" si="4"/>
        <v>#REF!</v>
      </c>
      <c r="P59" s="9" t="e">
        <f t="shared" si="5"/>
        <v>#REF!</v>
      </c>
      <c r="Q59" s="9"/>
      <c r="R59" s="33"/>
      <c r="S59" s="34"/>
    </row>
    <row r="60" spans="1:19" ht="21.75" customHeight="1">
      <c r="A60" s="9">
        <v>56</v>
      </c>
      <c r="B60" s="13" t="s">
        <v>547</v>
      </c>
      <c r="C60" s="14" t="s">
        <v>532</v>
      </c>
      <c r="D60" s="12" t="e">
        <f>SUMIF('各类科研工作量统计表1'!$B$4:$B$46,'科研工作量计算表2'!B60,各类科研工作量统计表1!#REF!)</f>
        <v>#REF!</v>
      </c>
      <c r="E60" s="12" t="e">
        <f>_xlfn.SUMIFS(各类科研工作量统计表1!#REF!,'各类科研工作量统计表1'!$B$4:$B$46,B60,各类科研工作量统计表1!#REF!,各类科研工作量统计表1!#REF!)</f>
        <v>#REF!</v>
      </c>
      <c r="F60" s="12" t="e">
        <f>SUMIF('各类科研工作量统计表1'!$B$51:$B$54,'科研工作量计算表2'!B60,各类科研工作量统计表1!#REF!)</f>
        <v>#REF!</v>
      </c>
      <c r="G60" s="12" t="e">
        <f>SUMIF('各类科研工作量统计表1'!$B$58:$B$110,'科研工作量计算表2'!B60,各类科研工作量统计表1!#REF!)</f>
        <v>#REF!</v>
      </c>
      <c r="H60" s="12" t="e">
        <f>SUMIF(各类科研工作量统计表1!#REF!,'科研工作量计算表2'!B60,各类科研工作量统计表1!#REF!)</f>
        <v>#REF!</v>
      </c>
      <c r="I60" s="12" t="e">
        <f>SUMIF('各类科研工作量统计表1'!$B$114:$B$167,'科研工作量计算表2'!B60,各类科研工作量统计表1!#REF!)</f>
        <v>#REF!</v>
      </c>
      <c r="J60" s="12" t="e">
        <f>SUMIF('各类科研工作量统计表1'!$B$170:$B$172,'科研工作量计算表2'!B60,各类科研工作量统计表1!#REF!)</f>
        <v>#REF!</v>
      </c>
      <c r="K60" s="12" t="e">
        <f>SUMIF(各类科研工作量统计表1!#REF!,'科研工作量计算表2'!B60,各类科研工作量统计表1!#REF!)</f>
        <v>#REF!</v>
      </c>
      <c r="L60" s="12" t="e">
        <f>SUMIF(各类科研工作量统计表1!#REF!,'科研工作量计算表2'!B60,各类科研工作量统计表1!#REF!)</f>
        <v>#REF!</v>
      </c>
      <c r="M60" s="9" t="e">
        <f t="shared" si="3"/>
        <v>#REF!</v>
      </c>
      <c r="N60" s="29">
        <v>93</v>
      </c>
      <c r="O60" s="14" t="e">
        <f t="shared" si="4"/>
        <v>#REF!</v>
      </c>
      <c r="P60" s="9" t="e">
        <f t="shared" si="5"/>
        <v>#REF!</v>
      </c>
      <c r="Q60" s="9"/>
      <c r="R60" s="33"/>
      <c r="S60" s="34"/>
    </row>
    <row r="61" spans="1:19" ht="21.75" customHeight="1">
      <c r="A61" s="9">
        <v>57</v>
      </c>
      <c r="B61" s="13" t="s">
        <v>548</v>
      </c>
      <c r="C61" s="14" t="s">
        <v>532</v>
      </c>
      <c r="D61" s="12" t="e">
        <f>SUMIF('各类科研工作量统计表1'!$B$4:$B$46,'科研工作量计算表2'!B61,各类科研工作量统计表1!#REF!)</f>
        <v>#REF!</v>
      </c>
      <c r="E61" s="12" t="e">
        <f>_xlfn.SUMIFS(各类科研工作量统计表1!#REF!,'各类科研工作量统计表1'!$B$4:$B$46,B61,各类科研工作量统计表1!#REF!,各类科研工作量统计表1!#REF!)</f>
        <v>#REF!</v>
      </c>
      <c r="F61" s="12" t="e">
        <f>SUMIF('各类科研工作量统计表1'!$B$51:$B$54,'科研工作量计算表2'!B61,各类科研工作量统计表1!#REF!)</f>
        <v>#REF!</v>
      </c>
      <c r="G61" s="12" t="e">
        <f>SUMIF('各类科研工作量统计表1'!$B$58:$B$110,'科研工作量计算表2'!B61,各类科研工作量统计表1!#REF!)</f>
        <v>#REF!</v>
      </c>
      <c r="H61" s="12" t="e">
        <f>SUMIF(各类科研工作量统计表1!#REF!,'科研工作量计算表2'!B61,各类科研工作量统计表1!#REF!)</f>
        <v>#REF!</v>
      </c>
      <c r="I61" s="12" t="e">
        <f>SUMIF('各类科研工作量统计表1'!$B$114:$B$167,'科研工作量计算表2'!B61,各类科研工作量统计表1!#REF!)</f>
        <v>#REF!</v>
      </c>
      <c r="J61" s="12" t="e">
        <f>SUMIF('各类科研工作量统计表1'!$B$170:$B$172,'科研工作量计算表2'!B61,各类科研工作量统计表1!#REF!)</f>
        <v>#REF!</v>
      </c>
      <c r="K61" s="12" t="e">
        <f>SUMIF(各类科研工作量统计表1!#REF!,'科研工作量计算表2'!B61,各类科研工作量统计表1!#REF!)</f>
        <v>#REF!</v>
      </c>
      <c r="L61" s="12" t="e">
        <f>SUMIF(各类科研工作量统计表1!#REF!,'科研工作量计算表2'!B61,各类科研工作量统计表1!#REF!)</f>
        <v>#REF!</v>
      </c>
      <c r="M61" s="9" t="e">
        <f t="shared" si="3"/>
        <v>#REF!</v>
      </c>
      <c r="N61" s="30"/>
      <c r="O61" s="14" t="e">
        <f t="shared" si="4"/>
        <v>#REF!</v>
      </c>
      <c r="P61" s="9" t="e">
        <f t="shared" si="5"/>
        <v>#REF!</v>
      </c>
      <c r="Q61" s="9"/>
      <c r="R61" s="33"/>
      <c r="S61" s="34"/>
    </row>
    <row r="62" spans="1:19" ht="22.5" customHeight="1">
      <c r="A62" s="9" t="s">
        <v>199</v>
      </c>
      <c r="B62" s="18"/>
      <c r="C62" s="18"/>
      <c r="D62" s="13" t="e">
        <f>SUM(D5:D61)</f>
        <v>#REF!</v>
      </c>
      <c r="E62" s="14" t="e">
        <f>SUM(E5:E61)</f>
        <v>#REF!</v>
      </c>
      <c r="F62" s="13" t="e">
        <f aca="true" t="shared" si="6" ref="F62:M62">SUM(F5:F61)</f>
        <v>#REF!</v>
      </c>
      <c r="G62" s="14" t="e">
        <f t="shared" si="6"/>
        <v>#REF!</v>
      </c>
      <c r="H62" s="13" t="e">
        <f t="shared" si="6"/>
        <v>#REF!</v>
      </c>
      <c r="I62" s="14" t="e">
        <f t="shared" si="6"/>
        <v>#REF!</v>
      </c>
      <c r="J62" s="13" t="e">
        <f t="shared" si="6"/>
        <v>#REF!</v>
      </c>
      <c r="K62" s="14" t="e">
        <f t="shared" si="6"/>
        <v>#REF!</v>
      </c>
      <c r="L62" s="13" t="e">
        <f t="shared" si="6"/>
        <v>#REF!</v>
      </c>
      <c r="M62" s="14" t="e">
        <f t="shared" si="6"/>
        <v>#REF!</v>
      </c>
      <c r="N62" s="31"/>
      <c r="O62" s="32"/>
      <c r="P62" s="32"/>
      <c r="Q62" s="32"/>
      <c r="R62" s="32"/>
      <c r="S62" s="18"/>
    </row>
    <row r="63" ht="18.75">
      <c r="A63" s="19" t="s">
        <v>549</v>
      </c>
    </row>
  </sheetData>
  <sheetProtection/>
  <mergeCells count="13">
    <mergeCell ref="A1:Q1"/>
    <mergeCell ref="A2:Q2"/>
    <mergeCell ref="D3:L3"/>
    <mergeCell ref="A3:A4"/>
    <mergeCell ref="B3:B4"/>
    <mergeCell ref="C3:C4"/>
    <mergeCell ref="M3:M4"/>
    <mergeCell ref="N3:N4"/>
    <mergeCell ref="O3:O4"/>
    <mergeCell ref="P3:P4"/>
    <mergeCell ref="Q3:Q4"/>
    <mergeCell ref="R3:R4"/>
    <mergeCell ref="S3:S4"/>
  </mergeCells>
  <printOptions/>
  <pageMargins left="0.36" right="0.24" top="0.6" bottom="0.4"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qiu</dc:creator>
  <cp:keywords/>
  <dc:description/>
  <cp:lastModifiedBy>艳子</cp:lastModifiedBy>
  <cp:lastPrinted>2015-11-11T08:23:28Z</cp:lastPrinted>
  <dcterms:created xsi:type="dcterms:W3CDTF">1996-12-17T01:32:42Z</dcterms:created>
  <dcterms:modified xsi:type="dcterms:W3CDTF">2017-12-28T08:06:36Z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